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PROCESO RECAUDO 2024\"/>
    </mc:Choice>
  </mc:AlternateContent>
  <xr:revisionPtr revIDLastSave="0" documentId="13_ncr:1_{4F996779-14DC-4D41-83A7-9705576FA2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nsual" sheetId="1" r:id="rId1"/>
    <sheet name="Anu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9" i="1" l="1"/>
  <c r="C27" i="2" l="1"/>
  <c r="C28" i="2" s="1"/>
  <c r="C26" i="2" l="1"/>
  <c r="C25" i="2"/>
  <c r="C6" i="2"/>
  <c r="C7" i="2"/>
  <c r="C8" i="2"/>
  <c r="C9" i="2"/>
  <c r="C10" i="2"/>
  <c r="C11" i="2"/>
  <c r="C12" i="2"/>
  <c r="C13" i="2"/>
  <c r="D93" i="1"/>
  <c r="C14" i="2" s="1"/>
  <c r="C15" i="2"/>
  <c r="C16" i="2"/>
  <c r="C17" i="2"/>
  <c r="C18" i="2"/>
  <c r="C19" i="2"/>
  <c r="C20" i="2"/>
  <c r="C21" i="2"/>
  <c r="C22" i="2"/>
  <c r="C23" i="2"/>
  <c r="C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Nini Rojas</author>
  </authors>
  <commentList>
    <comment ref="D20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Nini Rojas:</t>
        </r>
        <r>
          <rPr>
            <sz val="9"/>
            <color indexed="81"/>
            <rFont val="Tahoma"/>
            <family val="2"/>
          </rPr>
          <t xml:space="preserve">
Incluye pagos de la CDC del periodo de marzo 2020.</t>
        </r>
      </text>
    </comment>
  </commentList>
</comments>
</file>

<file path=xl/sharedStrings.xml><?xml version="1.0" encoding="utf-8"?>
<sst xmlns="http://schemas.openxmlformats.org/spreadsheetml/2006/main" count="264" uniqueCount="24">
  <si>
    <t>MES</t>
  </si>
  <si>
    <t>RECAUDO
Pesos</t>
  </si>
  <si>
    <t>Ago-dic-03</t>
  </si>
  <si>
    <t>TOTAL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</si>
  <si>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</si>
  <si>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</si>
  <si>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</si>
  <si>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</si>
  <si>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</si>
  <si>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</si>
  <si>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</si>
  <si>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</si>
  <si>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</si>
  <si>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</si>
  <si>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</si>
  <si>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</si>
  <si>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</si>
  <si>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octubre </t>
  </si>
  <si>
    <t>RECAUDO DEL FONDO PARA EL DESARROLLO CINEMATOGRÁFICO</t>
  </si>
  <si>
    <t xml:space="preserve">TOTAL </t>
  </si>
  <si>
    <t>RECAUDO - FONDO PARA EL DESARROLLO CINEMATOGRÁFICO</t>
  </si>
  <si>
    <t xml:space="preserve">VALOR RECAUDO </t>
  </si>
  <si>
    <t>Última actualización:5 de julio de 2024</t>
  </si>
  <si>
    <t>Última actualización: 5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</si>
</sst>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_ ;_ * \-#,##0_ ;_ * &quot;-&quot;??_ ;_ @_ "/>
    <numFmt numFmtId="168" formatCode="_ &quot;$&quot;\ * #,##0_ ;_ &quot;$&quot;\ * \-#,##0_ ;_ &quot;$&quot;\ * &quot;-&quot;??_ ;_ @_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7" tint="-0.249977111117893"/>
      </left>
      <right/>
      <top style="medium">
        <color theme="7" tint="-0.249977111117893"/>
      </top>
      <bottom style="thin">
        <color indexed="64"/>
      </bottom>
      <diagonal/>
    </border>
    <border>
      <left style="medium">
        <color theme="7" tint="-0.249977111117893"/>
      </left>
      <right/>
      <top style="thin">
        <color indexed="64"/>
      </top>
      <bottom style="thin">
        <color indexed="64"/>
      </bottom>
      <diagonal/>
    </border>
    <border>
      <left style="medium">
        <color theme="7" tint="-0.249977111117893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theme="7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theme="7" tint="-0.249977111117893"/>
      </top>
      <bottom style="thin">
        <color theme="7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7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7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7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>
      <alignment wrapText="1"/>
    </xf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17" fontId="3" fillId="0" borderId="41" xfId="0" applyNumberFormat="1" applyFont="1" applyBorder="1" applyAlignment="1">
      <alignment horizontal="center" vertical="center"/>
    </xf>
    <xf numFmtId="17" fontId="3" fillId="0" borderId="42" xfId="0" applyNumberFormat="1" applyFont="1" applyBorder="1" applyAlignment="1">
      <alignment horizontal="center" vertical="center"/>
    </xf>
    <xf numFmtId="17" fontId="3" fillId="0" borderId="43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68" fontId="3" fillId="0" borderId="7" xfId="4" applyNumberFormat="1" applyFont="1" applyFill="1" applyBorder="1" applyAlignment="1">
      <alignment horizontal="right" vertical="center"/>
    </xf>
    <xf numFmtId="168" fontId="3" fillId="0" borderId="7" xfId="4" applyNumberFormat="1" applyFont="1" applyFill="1" applyBorder="1"/>
    <xf numFmtId="168" fontId="3" fillId="0" borderId="8" xfId="4" applyNumberFormat="1" applyFont="1" applyFill="1" applyBorder="1" applyAlignment="1">
      <alignment horizontal="right" vertical="center"/>
    </xf>
    <xf numFmtId="168" fontId="2" fillId="0" borderId="9" xfId="4" applyNumberFormat="1" applyFont="1" applyFill="1" applyBorder="1"/>
    <xf numFmtId="17" fontId="3" fillId="0" borderId="10" xfId="0" applyNumberFormat="1" applyFont="1" applyBorder="1" applyAlignment="1">
      <alignment horizontal="center" vertical="center"/>
    </xf>
    <xf numFmtId="3" fontId="3" fillId="0" borderId="0" xfId="0" applyNumberFormat="1" applyFont="1"/>
    <xf numFmtId="165" fontId="0" fillId="0" borderId="0" xfId="4" applyFont="1" applyBorder="1" applyAlignment="1">
      <alignment vertical="center"/>
    </xf>
    <xf numFmtId="167" fontId="0" fillId="0" borderId="0" xfId="1" applyNumberFormat="1" applyFont="1" applyAlignment="1">
      <alignment vertical="center"/>
    </xf>
    <xf numFmtId="17" fontId="3" fillId="0" borderId="44" xfId="0" applyNumberFormat="1" applyFont="1" applyBorder="1" applyAlignment="1">
      <alignment horizontal="center" vertical="center"/>
    </xf>
    <xf numFmtId="17" fontId="3" fillId="0" borderId="45" xfId="0" applyNumberFormat="1" applyFont="1" applyBorder="1" applyAlignment="1">
      <alignment horizontal="center" vertical="center"/>
    </xf>
    <xf numFmtId="17" fontId="3" fillId="0" borderId="46" xfId="0" applyNumberFormat="1" applyFont="1" applyBorder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/>
    </xf>
    <xf numFmtId="166" fontId="0" fillId="0" borderId="13" xfId="1" applyFont="1" applyBorder="1" applyAlignment="1">
      <alignment vertical="center"/>
    </xf>
    <xf numFmtId="166" fontId="0" fillId="0" borderId="14" xfId="1" applyFont="1" applyBorder="1" applyAlignment="1">
      <alignment vertical="center"/>
    </xf>
    <xf numFmtId="166" fontId="0" fillId="0" borderId="15" xfId="1" applyFont="1" applyBorder="1" applyAlignment="1">
      <alignment vertical="center"/>
    </xf>
    <xf numFmtId="168" fontId="0" fillId="0" borderId="0" xfId="0" applyNumberFormat="1"/>
    <xf numFmtId="166" fontId="0" fillId="0" borderId="0" xfId="1" applyFont="1"/>
    <xf numFmtId="10" fontId="0" fillId="0" borderId="0" xfId="6" applyNumberFormat="1" applyFont="1"/>
    <xf numFmtId="1" fontId="2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7" fontId="3" fillId="0" borderId="18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66" fontId="0" fillId="0" borderId="20" xfId="1" applyFont="1" applyBorder="1" applyAlignment="1">
      <alignment vertical="center"/>
    </xf>
    <xf numFmtId="17" fontId="3" fillId="0" borderId="21" xfId="0" applyNumberFormat="1" applyFont="1" applyBorder="1" applyAlignment="1">
      <alignment horizontal="center" vertical="center"/>
    </xf>
    <xf numFmtId="164" fontId="8" fillId="0" borderId="0" xfId="2" applyFont="1"/>
    <xf numFmtId="17" fontId="3" fillId="0" borderId="22" xfId="0" applyNumberFormat="1" applyFont="1" applyBorder="1" applyAlignment="1">
      <alignment horizontal="center" vertical="center"/>
    </xf>
    <xf numFmtId="17" fontId="3" fillId="0" borderId="23" xfId="0" applyNumberFormat="1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6" xfId="0" applyNumberFormat="1" applyFont="1" applyBorder="1" applyAlignment="1">
      <alignment horizontal="center" vertical="center"/>
    </xf>
    <xf numFmtId="17" fontId="3" fillId="0" borderId="27" xfId="0" applyNumberFormat="1" applyFont="1" applyBorder="1" applyAlignment="1">
      <alignment horizontal="center" vertical="center"/>
    </xf>
    <xf numFmtId="3" fontId="0" fillId="0" borderId="13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/>
    <xf numFmtId="3" fontId="0" fillId="0" borderId="13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3" fillId="0" borderId="14" xfId="0" applyNumberFormat="1" applyFont="1" applyBorder="1" applyAlignment="1">
      <alignment horizontal="right" wrapText="1"/>
    </xf>
    <xf numFmtId="3" fontId="3" fillId="0" borderId="15" xfId="0" applyNumberFormat="1" applyFont="1" applyBorder="1" applyAlignment="1">
      <alignment horizontal="right" wrapText="1"/>
    </xf>
    <xf numFmtId="167" fontId="0" fillId="0" borderId="20" xfId="1" applyNumberFormat="1" applyFont="1" applyBorder="1" applyAlignment="1">
      <alignment vertical="center"/>
    </xf>
    <xf numFmtId="167" fontId="3" fillId="0" borderId="13" xfId="1" applyNumberFormat="1" applyFont="1" applyBorder="1" applyAlignment="1">
      <alignment vertical="center"/>
    </xf>
    <xf numFmtId="167" fontId="3" fillId="0" borderId="14" xfId="1" applyNumberFormat="1" applyFont="1" applyBorder="1" applyAlignment="1">
      <alignment vertical="center"/>
    </xf>
    <xf numFmtId="167" fontId="0" fillId="0" borderId="14" xfId="1" applyNumberFormat="1" applyFont="1" applyBorder="1" applyAlignment="1">
      <alignment vertical="center"/>
    </xf>
    <xf numFmtId="3" fontId="5" fillId="0" borderId="14" xfId="0" applyNumberFormat="1" applyFont="1" applyBorder="1"/>
    <xf numFmtId="3" fontId="5" fillId="0" borderId="20" xfId="0" applyNumberFormat="1" applyFont="1" applyBorder="1"/>
    <xf numFmtId="3" fontId="3" fillId="0" borderId="47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3" fontId="3" fillId="0" borderId="49" xfId="0" applyNumberFormat="1" applyFont="1" applyBorder="1" applyAlignment="1">
      <alignment horizontal="right"/>
    </xf>
    <xf numFmtId="3" fontId="3" fillId="0" borderId="50" xfId="0" applyNumberFormat="1" applyFont="1" applyBorder="1"/>
    <xf numFmtId="3" fontId="3" fillId="0" borderId="48" xfId="0" applyNumberFormat="1" applyFont="1" applyBorder="1"/>
    <xf numFmtId="3" fontId="3" fillId="0" borderId="49" xfId="0" applyNumberFormat="1" applyFont="1" applyBorder="1"/>
    <xf numFmtId="3" fontId="3" fillId="0" borderId="51" xfId="0" applyNumberFormat="1" applyFont="1" applyBorder="1" applyAlignment="1">
      <alignment horizontal="right"/>
    </xf>
    <xf numFmtId="166" fontId="3" fillId="0" borderId="50" xfId="1" applyFont="1" applyFill="1" applyBorder="1"/>
    <xf numFmtId="166" fontId="3" fillId="0" borderId="48" xfId="1" applyFont="1" applyFill="1" applyBorder="1"/>
    <xf numFmtId="4" fontId="3" fillId="0" borderId="14" xfId="0" applyNumberFormat="1" applyFont="1" applyBorder="1"/>
    <xf numFmtId="4" fontId="3" fillId="0" borderId="49" xfId="0" applyNumberFormat="1" applyFont="1" applyBorder="1" applyAlignment="1">
      <alignment horizontal="right"/>
    </xf>
    <xf numFmtId="17" fontId="3" fillId="0" borderId="28" xfId="0" applyNumberFormat="1" applyFont="1" applyBorder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9" fontId="0" fillId="0" borderId="0" xfId="6" applyFont="1"/>
    <xf numFmtId="168" fontId="0" fillId="0" borderId="0" xfId="6" applyNumberFormat="1" applyFont="1"/>
    <xf numFmtId="17" fontId="3" fillId="0" borderId="53" xfId="0" applyNumberFormat="1" applyFont="1" applyBorder="1" applyAlignment="1">
      <alignment horizontal="center" vertical="center"/>
    </xf>
    <xf numFmtId="17" fontId="3" fillId="0" borderId="54" xfId="0" applyNumberFormat="1" applyFont="1" applyBorder="1" applyAlignment="1">
      <alignment horizontal="center" vertical="center"/>
    </xf>
    <xf numFmtId="17" fontId="3" fillId="0" borderId="56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167" fontId="0" fillId="0" borderId="24" xfId="1" applyNumberFormat="1" applyFont="1" applyBorder="1" applyAlignment="1">
      <alignment vertical="center"/>
    </xf>
    <xf numFmtId="167" fontId="0" fillId="0" borderId="30" xfId="1" applyNumberFormat="1" applyFont="1" applyBorder="1" applyAlignment="1">
      <alignment vertical="center"/>
    </xf>
    <xf numFmtId="167" fontId="0" fillId="0" borderId="7" xfId="1" applyNumberFormat="1" applyFont="1" applyBorder="1" applyAlignment="1">
      <alignment vertical="center"/>
    </xf>
    <xf numFmtId="167" fontId="0" fillId="0" borderId="9" xfId="1" applyNumberFormat="1" applyFont="1" applyBorder="1" applyAlignment="1">
      <alignment vertical="center"/>
    </xf>
    <xf numFmtId="167" fontId="0" fillId="0" borderId="8" xfId="1" applyNumberFormat="1" applyFont="1" applyBorder="1" applyAlignment="1">
      <alignment vertical="center"/>
    </xf>
    <xf numFmtId="167" fontId="0" fillId="0" borderId="7" xfId="0" applyNumberFormat="1" applyBorder="1" applyAlignment="1">
      <alignment vertical="center"/>
    </xf>
    <xf numFmtId="167" fontId="0" fillId="0" borderId="9" xfId="0" applyNumberFormat="1" applyBorder="1" applyAlignment="1">
      <alignment vertical="center"/>
    </xf>
    <xf numFmtId="0" fontId="2" fillId="0" borderId="17" xfId="0" applyFont="1" applyBorder="1" applyAlignment="1">
      <alignment horizontal="center"/>
    </xf>
    <xf numFmtId="3" fontId="2" fillId="0" borderId="55" xfId="0" applyNumberFormat="1" applyFont="1" applyBorder="1" applyAlignment="1">
      <alignment vertical="center"/>
    </xf>
    <xf numFmtId="0" fontId="11" fillId="3" borderId="32" xfId="0" applyFont="1" applyFill="1" applyBorder="1" applyAlignment="1">
      <alignment horizontal="center" vertical="center"/>
    </xf>
    <xf numFmtId="3" fontId="11" fillId="3" borderId="30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2" fillId="0" borderId="36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7">
    <cellStyle name="Millares" xfId="1" builtinId="3"/>
    <cellStyle name="Millares [0]" xfId="2" builtinId="6"/>
    <cellStyle name="Millares 2" xfId="3" xr:uid="{00000000-0005-0000-0000-000002000000}"/>
    <cellStyle name="Moneda" xfId="4" builtinId="4"/>
    <cellStyle name="Normal" xfId="0" builtinId="0"/>
    <cellStyle name="Normal 6" xfId="5" xr:uid="{00000000-0005-0000-0000-000005000000}"/>
    <cellStyle name="Porcentaje" xfId="6" builtinId="5"/>
  </cellStyles>
  <dxfs count="0"/>
  <tableStyles count="0" defaultTableStyle="TableStyleMedium9" defaultPivotStyle="PivotStyleLight16"/>
  <colors>
    <mruColors>
      <color rgb="FFFFFF00"/>
      <color rgb="FFFAD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s-CO">
                <a:solidFill>
                  <a:sysClr val="windowText" lastClr="000000"/>
                </a:solidFill>
              </a:rPr>
              <a:t>Recaudo - Fondo para el Desarrollo Cinematográfico - FDC</a:t>
            </a:r>
          </a:p>
        </c:rich>
      </c:tx>
      <c:layout>
        <c:manualLayout>
          <c:xMode val="edge"/>
          <c:yMode val="edge"/>
          <c:x val="0.22108325920973299"/>
          <c:y val="2.5575063986566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2461803769816037E-2"/>
          <c:y val="0.12480964965018772"/>
          <c:w val="0.92683914510686161"/>
          <c:h val="0.69478622896417119"/>
        </c:manualLayout>
      </c:layout>
      <c:areaChart>
        <c:grouping val="standard"/>
        <c:varyColors val="0"/>
        <c:ser>
          <c:idx val="1"/>
          <c:order val="0"/>
          <c:tx>
            <c:v>Año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Anual!$B$7:$B$27</c:f>
              <c:numCache>
                <c:formatCode>0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 formatCode="General">
                  <c:v>2022</c:v>
                </c:pt>
                <c:pt idx="19" formatCode="General">
                  <c:v>2023</c:v>
                </c:pt>
                <c:pt idx="20" formatCode="General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D-48D8-9142-15959FD9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118383"/>
        <c:axId val="1"/>
      </c:areaChart>
      <c:barChart>
        <c:barDir val="col"/>
        <c:grouping val="clustered"/>
        <c:varyColors val="0"/>
        <c:ser>
          <c:idx val="0"/>
          <c:order val="1"/>
          <c:tx>
            <c:v>Valor Recaudado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Anual!$C$7:$C$27</c:f>
              <c:numCache>
                <c:formatCode>_ "$"\ * #,##0_ ;_ "$"\ * \-#,##0_ ;_ "$"\ * "-"??_ ;_ @_ </c:formatCode>
                <c:ptCount val="21"/>
                <c:pt idx="0">
                  <c:v>6394926619</c:v>
                </c:pt>
                <c:pt idx="1">
                  <c:v>5816758144.4099998</c:v>
                </c:pt>
                <c:pt idx="2">
                  <c:v>6317277050.3699999</c:v>
                </c:pt>
                <c:pt idx="3">
                  <c:v>6569619586</c:v>
                </c:pt>
                <c:pt idx="4">
                  <c:v>6907736032.5200005</c:v>
                </c:pt>
                <c:pt idx="5">
                  <c:v>9846234132.8400002</c:v>
                </c:pt>
                <c:pt idx="6">
                  <c:v>13780502719.595901</c:v>
                </c:pt>
                <c:pt idx="7">
                  <c:v>15629752488.24441</c:v>
                </c:pt>
                <c:pt idx="8">
                  <c:v>15867630786</c:v>
                </c:pt>
                <c:pt idx="9">
                  <c:v>17139009816.039999</c:v>
                </c:pt>
                <c:pt idx="10">
                  <c:v>18818198453.119999</c:v>
                </c:pt>
                <c:pt idx="11">
                  <c:v>24122314688.93</c:v>
                </c:pt>
                <c:pt idx="12">
                  <c:v>25951686043.650002</c:v>
                </c:pt>
                <c:pt idx="13">
                  <c:v>27542972272</c:v>
                </c:pt>
                <c:pt idx="14">
                  <c:v>28156339887</c:v>
                </c:pt>
                <c:pt idx="15">
                  <c:v>33273191000</c:v>
                </c:pt>
                <c:pt idx="16">
                  <c:v>5964563865</c:v>
                </c:pt>
                <c:pt idx="17">
                  <c:v>15767094965</c:v>
                </c:pt>
                <c:pt idx="18">
                  <c:v>24039767000</c:v>
                </c:pt>
                <c:pt idx="19">
                  <c:v>33136853000</c:v>
                </c:pt>
                <c:pt idx="20">
                  <c:v>9501684000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D-48D8-9142-15959FD95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axId val="1373118383"/>
        <c:axId val="1"/>
      </c:barChart>
      <c:catAx>
        <c:axId val="13731183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3731183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flat" cmpd="sng" algn="ctr">
            <a:noFill/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00" b="0" i="0" u="none" strike="noStrike" kern="1200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</c:dTable>
      <c:spPr>
        <a:noFill/>
        <a:ln w="25400">
          <a:noFill/>
        </a:ln>
        <a:effectLst/>
      </c:spPr>
    </c:plotArea>
    <c:plotVisOnly val="0"/>
    <c:dispBlanksAs val="gap"/>
    <c:showDLblsOverMax val="0"/>
  </c:chart>
  <c:spPr>
    <a:solidFill>
      <a:schemeClr val="accent1">
        <a:lumMod val="20000"/>
        <a:lumOff val="80000"/>
      </a:schemeClr>
    </a:solidFill>
    <a:ln w="3175">
      <a:solidFill>
        <a:schemeClr val="tx1"/>
      </a:solidFill>
    </a:ln>
    <a:effectLst/>
  </c:spPr>
  <c:txPr>
    <a:bodyPr/>
    <a:lstStyle/>
    <a:p>
      <a:pPr>
        <a:defRPr sz="8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47">
  <cs:axisTitle>
    <cs:lnRef idx="0"/>
    <cs:fillRef idx="0"/>
    <cs:effectRef idx="0"/>
    <cs:fontRef idx="minor">
      <a:schemeClr val="lt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lt1"/>
    </cs:fontRef>
    <cs:spPr>
      <a:ln>
        <a:round/>
      </a:ln>
    </cs:spPr>
    <cs:defRPr sz="1000" kern="1200"/>
  </cs:categoryAxis>
  <cs:chartArea>
    <cs:lnRef idx="0"/>
    <cs:fillRef idx="1">
      <a:schemeClr val="dk1"/>
    </cs:fillRef>
    <cs:effectRef idx="0"/>
    <cs:fontRef idx="minor">
      <a:schemeClr val="lt1"/>
    </cs:fontRef>
    <cs:defRPr sz="1000" kern="1200"/>
  </cs:chartArea>
  <cs:dataLabel>
    <cs:lnRef idx="0"/>
    <cs:fillRef idx="0"/>
    <cs:effectRef idx="0"/>
    <cs:fontRef idx="minor">
      <a:schemeClr val="lt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dk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dk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dk2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2"/>
    </cs:fontRef>
    <cs:spPr>
      <a:ln>
        <a:round/>
      </a:ln>
    </cs:spPr>
  </cs:dataPointWireframe>
  <cs:dataTable>
    <cs:lnRef idx="1">
      <a:schemeClr val="lt1"/>
    </cs:lnRef>
    <cs:fillRef idx="0"/>
    <cs:effectRef idx="0"/>
    <cs:fontRef idx="minor">
      <a:schemeClr val="lt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lt1"/>
    </cs:fontRef>
  </cs:downBar>
  <cs:dropLine>
    <cs:lnRef idx="1">
      <a:schemeClr val="lt1"/>
    </cs:lnRef>
    <cs:fillRef idx="0"/>
    <cs:effectRef idx="0"/>
    <cs:fontRef idx="minor">
      <a:schemeClr val="lt1"/>
    </cs:fontRef>
    <cs:spPr>
      <a:ln>
        <a:round/>
      </a:ln>
    </cs:spPr>
  </cs:dropLine>
  <cs:errorBar>
    <cs:lnRef idx="1">
      <a:schemeClr val="lt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errorBar>
  <cs:floor>
    <cs:lnRef idx="0"/>
    <cs:fillRef idx="1">
      <a:schemeClr val="dk1">
        <a:tint val="95000"/>
      </a:schemeClr>
    </cs:fillRef>
    <cs:effectRef idx="0"/>
    <cs:fontRef idx="minor">
      <a:schemeClr val="lt1"/>
    </cs:fontRef>
  </cs:floor>
  <cs:gridlineMajor>
    <cs:lnRef idx="1">
      <a:schemeClr val="dk1">
        <a:tint val="75000"/>
      </a:schemeClr>
    </cs:lnRef>
    <cs:fillRef idx="0"/>
    <cs:effectRef idx="0"/>
    <cs:fontRef idx="minor">
      <a:schemeClr val="dk2"/>
    </cs:fontRef>
    <cs:spPr>
      <a:ln>
        <a:round/>
      </a:ln>
    </cs:spPr>
  </cs:gridlineMajor>
  <cs:gridlineMinor>
    <cs:lnRef idx="1">
      <a:schemeClr val="dk1">
        <a:tint val="90000"/>
      </a:schemeClr>
    </cs:lnRef>
    <cs:fillRef idx="0"/>
    <cs:effectRef idx="0"/>
    <cs:fontRef idx="minor">
      <a:schemeClr val="dk2"/>
    </cs:fontRef>
    <cs:spPr>
      <a:ln>
        <a:round/>
      </a:ln>
    </cs:spPr>
  </cs:gridlineMinor>
  <cs:hiLoLine>
    <cs:lnRef idx="1">
      <a:schemeClr val="lt1"/>
    </cs:lnRef>
    <cs:fillRef idx="0"/>
    <cs:effectRef idx="0"/>
    <cs:fontRef idx="minor">
      <a:schemeClr val="lt1"/>
    </cs:fontRef>
    <cs:spPr>
      <a:ln>
        <a:round/>
      </a:ln>
    </cs:spPr>
  </cs:hiLoLine>
  <cs:leaderLine>
    <cs:lnRef idx="1">
      <a:schemeClr val="lt1"/>
    </cs:lnRef>
    <cs:fillRef idx="0"/>
    <cs:effectRef idx="0"/>
    <cs:fontRef idx="minor">
      <a:schemeClr val="lt1"/>
    </cs:fontRef>
    <cs:spPr>
      <a:ln>
        <a:round/>
      </a:ln>
    </cs:spPr>
  </cs:leaderLine>
  <cs:legend>
    <cs:lnRef idx="0"/>
    <cs:fillRef idx="0"/>
    <cs:effectRef idx="0"/>
    <cs:fontRef idx="minor">
      <a:schemeClr val="lt1"/>
    </cs:fontRef>
    <cs:defRPr sz="1000" kern="1200"/>
  </cs:legend>
  <cs:plotArea>
    <cs:lnRef idx="0"/>
    <cs:fillRef idx="1">
      <a:schemeClr val="dk1">
        <a:tint val="95000"/>
      </a:schemeClr>
    </cs:fillRef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lt1"/>
    </cs:fontRef>
    <cs:spPr>
      <a:ln>
        <a:round/>
      </a:ln>
    </cs:spPr>
    <cs:defRPr sz="1000" kern="1200"/>
  </cs:seriesAxis>
  <cs:seriesLine>
    <cs:lnRef idx="1">
      <a:schemeClr val="lt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lt1"/>
    </cs:fontRef>
    <cs:defRPr sz="1800" b="1" kern="1200"/>
  </cs:title>
  <cs:trendline>
    <cs:lnRef idx="1">
      <a:schemeClr val="lt1"/>
    </cs:lnRef>
    <cs:fillRef idx="0"/>
    <cs:effectRef idx="0"/>
    <cs:fontRef idx="minor">
      <a:schemeClr val="lt1"/>
    </cs:fontRef>
    <cs:spPr>
      <a:ln cap="rnd">
        <a:round/>
      </a:ln>
    </cs:spPr>
  </cs:trendline>
  <cs:trendlineLabel>
    <cs:lnRef idx="0"/>
    <cs:fillRef idx="0"/>
    <cs:effectRef idx="0"/>
    <cs:fontRef idx="minor">
      <a:schemeClr val="lt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lt1"/>
    </cs:fontRef>
  </cs:upBar>
  <cs:valueAxis>
    <cs:lnRef idx="1">
      <a:schemeClr val="dk1">
        <a:tint val="75000"/>
      </a:schemeClr>
    </cs:lnRef>
    <cs:fillRef idx="0"/>
    <cs:effectRef idx="0"/>
    <cs:fontRef idx="minor">
      <a:schemeClr val="lt1"/>
    </cs:fontRef>
    <cs:spPr>
      <a:ln>
        <a:round/>
      </a:ln>
    </cs:spPr>
    <cs:defRPr sz="1000" kern="1200"/>
  </cs:valueAxis>
  <cs:wall>
    <cs:lnRef idx="0"/>
    <cs:fillRef idx="1">
      <a:schemeClr val="dk1">
        <a:tint val="95000"/>
      </a:schemeClr>
    </cs:fillRef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276224</xdr:colOff>
      <xdr:row>0</xdr:row>
      <xdr:rowOff>114298</xdr:rowOff>
    </xdr:from>
    <xdr:to>
      <xdr:col>20</xdr:col>
      <xdr:colOff>640079</xdr:colOff>
      <xdr:row>31</xdr:row>
      <xdr:rowOff>137159</xdr:rowOff>
    </xdr:to>
    <xdr:graphicFrame macro="">
      <xdr:nvGraphicFramePr>
        <xdr:cNvPr id="1325" name="1 Gráfico">
          <a:extLst>
            <a:ext uri="{FF2B5EF4-FFF2-40B4-BE49-F238E27FC236}">
              <a16:creationId xmlns:a16="http://schemas.microsoft.com/office/drawing/2014/main" id="{9AE3F712-D5EA-4F66-98CB-B79419100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68"/>
  <sheetViews>
    <sheetView tabSelected="1" topLeftCell="A241" zoomScale="96" zoomScaleNormal="96" workbookViewId="0">
      <selection activeCell="E176" sqref="E176"/>
    </sheetView>
  </sheetViews>
  <sheetFormatPr baseColWidth="10" defaultColWidth="11.453125" defaultRowHeight="12.5" x14ac:dyDescent="0.25"/>
  <cols>
    <col min="1" max="1" width="3" style="2" customWidth="1"/>
    <col min="2" max="2" width="5.1796875" style="2" bestFit="1" customWidth="1"/>
    <col min="3" max="3" width="20.7265625" style="7" customWidth="1"/>
    <col min="4" max="4" width="18.81640625" style="2" customWidth="1"/>
    <col min="5" max="5" width="16.54296875" style="2" bestFit="1" customWidth="1"/>
    <col min="6" max="6" width="22.26953125" style="2" customWidth="1"/>
    <col min="7" max="16384" width="11.453125" style="2"/>
  </cols>
  <sheetData>
    <row r="1" spans="2:4" ht="13" thickBot="1" x14ac:dyDescent="0.3"/>
    <row r="2" spans="2:4" x14ac:dyDescent="0.25">
      <c r="C2" s="111" t="s">
        <v>18</v>
      </c>
      <c r="D2" s="112"/>
    </row>
    <row r="3" spans="2:4" s="4" customFormat="1" ht="13" x14ac:dyDescent="0.25">
      <c r="C3" s="113"/>
      <c r="D3" s="114"/>
    </row>
    <row r="4" spans="2:4" ht="13" thickBot="1" x14ac:dyDescent="0.3">
      <c r="C4" s="8"/>
      <c r="D4" s="9"/>
    </row>
    <row r="5" spans="2:4" s="3" customFormat="1" ht="26.5" thickBot="1" x14ac:dyDescent="0.3">
      <c r="B5" s="84" t="s">
        <v>4</v>
      </c>
      <c r="C5" s="85" t="s">
        <v>0</v>
      </c>
      <c r="D5" s="86" t="s">
        <v>1</v>
      </c>
    </row>
    <row r="6" spans="2:4" ht="13.5" thickBot="1" x14ac:dyDescent="0.3">
      <c r="B6" s="10">
        <v>2003</v>
      </c>
      <c r="C6" s="11" t="s">
        <v>2</v>
      </c>
      <c r="D6" s="12">
        <v>1851018568</v>
      </c>
    </row>
    <row r="7" spans="2:4" x14ac:dyDescent="0.25">
      <c r="B7" s="115">
        <v>2004</v>
      </c>
      <c r="C7" s="46" t="s">
        <v>5</v>
      </c>
      <c r="D7" s="49">
        <v>685204374</v>
      </c>
    </row>
    <row r="8" spans="2:4" x14ac:dyDescent="0.25">
      <c r="B8" s="116"/>
      <c r="C8" s="44" t="s">
        <v>6</v>
      </c>
      <c r="D8" s="50">
        <v>414380218</v>
      </c>
    </row>
    <row r="9" spans="2:4" x14ac:dyDescent="0.25">
      <c r="B9" s="116"/>
      <c r="C9" s="44" t="s">
        <v>7</v>
      </c>
      <c r="D9" s="50">
        <v>646230786</v>
      </c>
    </row>
    <row r="10" spans="2:4" x14ac:dyDescent="0.25">
      <c r="B10" s="116"/>
      <c r="C10" s="44" t="s">
        <v>8</v>
      </c>
      <c r="D10" s="50">
        <v>589865486</v>
      </c>
    </row>
    <row r="11" spans="2:4" x14ac:dyDescent="0.25">
      <c r="B11" s="116"/>
      <c r="C11" s="44" t="s">
        <v>9</v>
      </c>
      <c r="D11" s="50">
        <v>499039702</v>
      </c>
    </row>
    <row r="12" spans="2:4" x14ac:dyDescent="0.25">
      <c r="B12" s="116"/>
      <c r="C12" s="44" t="s">
        <v>10</v>
      </c>
      <c r="D12" s="50">
        <v>778590046</v>
      </c>
    </row>
    <row r="13" spans="2:4" x14ac:dyDescent="0.25">
      <c r="B13" s="116"/>
      <c r="C13" s="44" t="s">
        <v>11</v>
      </c>
      <c r="D13" s="50">
        <v>716098337</v>
      </c>
    </row>
    <row r="14" spans="2:4" x14ac:dyDescent="0.25">
      <c r="B14" s="116"/>
      <c r="C14" s="44" t="s">
        <v>12</v>
      </c>
      <c r="D14" s="50">
        <v>428931925</v>
      </c>
    </row>
    <row r="15" spans="2:4" x14ac:dyDescent="0.25">
      <c r="B15" s="116"/>
      <c r="C15" s="44" t="s">
        <v>13</v>
      </c>
      <c r="D15" s="50">
        <v>328962874</v>
      </c>
    </row>
    <row r="16" spans="2:4" x14ac:dyDescent="0.25">
      <c r="B16" s="116"/>
      <c r="C16" s="44" t="s">
        <v>14</v>
      </c>
      <c r="D16" s="50">
        <v>344908053</v>
      </c>
    </row>
    <row r="17" spans="2:4" x14ac:dyDescent="0.25">
      <c r="B17" s="116"/>
      <c r="C17" s="44" t="s">
        <v>15</v>
      </c>
      <c r="D17" s="50">
        <v>374784909</v>
      </c>
    </row>
    <row r="18" spans="2:4" ht="13" thickBot="1" x14ac:dyDescent="0.3">
      <c r="B18" s="117"/>
      <c r="C18" s="47" t="s">
        <v>16</v>
      </c>
      <c r="D18" s="51">
        <v>587929909</v>
      </c>
    </row>
    <row r="19" spans="2:4" x14ac:dyDescent="0.25">
      <c r="B19" s="115">
        <v>2005</v>
      </c>
      <c r="C19" s="46" t="s">
        <v>5</v>
      </c>
      <c r="D19" s="49">
        <v>677037203</v>
      </c>
    </row>
    <row r="20" spans="2:4" x14ac:dyDescent="0.25">
      <c r="B20" s="116"/>
      <c r="C20" s="44" t="s">
        <v>6</v>
      </c>
      <c r="D20" s="50">
        <v>372980196</v>
      </c>
    </row>
    <row r="21" spans="2:4" x14ac:dyDescent="0.25">
      <c r="B21" s="116"/>
      <c r="C21" s="44" t="s">
        <v>7</v>
      </c>
      <c r="D21" s="50">
        <v>490139322</v>
      </c>
    </row>
    <row r="22" spans="2:4" x14ac:dyDescent="0.25">
      <c r="B22" s="116"/>
      <c r="C22" s="44" t="s">
        <v>8</v>
      </c>
      <c r="D22" s="50">
        <v>344569502</v>
      </c>
    </row>
    <row r="23" spans="2:4" x14ac:dyDescent="0.25">
      <c r="B23" s="116"/>
      <c r="C23" s="44" t="s">
        <v>9</v>
      </c>
      <c r="D23" s="50">
        <v>439025385</v>
      </c>
    </row>
    <row r="24" spans="2:4" x14ac:dyDescent="0.25">
      <c r="B24" s="116"/>
      <c r="C24" s="44" t="s">
        <v>10</v>
      </c>
      <c r="D24" s="50">
        <v>647844559</v>
      </c>
    </row>
    <row r="25" spans="2:4" x14ac:dyDescent="0.25">
      <c r="B25" s="116"/>
      <c r="C25" s="44" t="s">
        <v>11</v>
      </c>
      <c r="D25" s="50">
        <v>715543913</v>
      </c>
    </row>
    <row r="26" spans="2:4" x14ac:dyDescent="0.25">
      <c r="B26" s="116"/>
      <c r="C26" s="44" t="s">
        <v>12</v>
      </c>
      <c r="D26" s="50">
        <v>412111941</v>
      </c>
    </row>
    <row r="27" spans="2:4" x14ac:dyDescent="0.25">
      <c r="B27" s="116"/>
      <c r="C27" s="44" t="s">
        <v>13</v>
      </c>
      <c r="D27" s="50">
        <v>302942289</v>
      </c>
    </row>
    <row r="28" spans="2:4" x14ac:dyDescent="0.25">
      <c r="B28" s="116"/>
      <c r="C28" s="44" t="s">
        <v>14</v>
      </c>
      <c r="D28" s="50">
        <v>366702625</v>
      </c>
    </row>
    <row r="29" spans="2:4" x14ac:dyDescent="0.25">
      <c r="B29" s="116"/>
      <c r="C29" s="44" t="s">
        <v>15</v>
      </c>
      <c r="D29" s="50">
        <v>518071074</v>
      </c>
    </row>
    <row r="30" spans="2:4" ht="13" thickBot="1" x14ac:dyDescent="0.3">
      <c r="B30" s="117"/>
      <c r="C30" s="47" t="s">
        <v>16</v>
      </c>
      <c r="D30" s="51">
        <v>529790135.41000003</v>
      </c>
    </row>
    <row r="31" spans="2:4" x14ac:dyDescent="0.25">
      <c r="B31" s="115">
        <v>2006</v>
      </c>
      <c r="C31" s="46" t="s">
        <v>5</v>
      </c>
      <c r="D31" s="52">
        <v>666371833</v>
      </c>
    </row>
    <row r="32" spans="2:4" x14ac:dyDescent="0.25">
      <c r="B32" s="116"/>
      <c r="C32" s="44" t="s">
        <v>6</v>
      </c>
      <c r="D32" s="53">
        <v>321978676</v>
      </c>
    </row>
    <row r="33" spans="2:4" x14ac:dyDescent="0.25">
      <c r="B33" s="116"/>
      <c r="C33" s="44" t="s">
        <v>7</v>
      </c>
      <c r="D33" s="53">
        <v>418848882</v>
      </c>
    </row>
    <row r="34" spans="2:4" x14ac:dyDescent="0.25">
      <c r="B34" s="116"/>
      <c r="C34" s="44" t="s">
        <v>8</v>
      </c>
      <c r="D34" s="53">
        <v>703545445.98000002</v>
      </c>
    </row>
    <row r="35" spans="2:4" x14ac:dyDescent="0.25">
      <c r="B35" s="116"/>
      <c r="C35" s="44" t="s">
        <v>9</v>
      </c>
      <c r="D35" s="53">
        <v>656239747</v>
      </c>
    </row>
    <row r="36" spans="2:4" x14ac:dyDescent="0.25">
      <c r="B36" s="116"/>
      <c r="C36" s="44" t="s">
        <v>10</v>
      </c>
      <c r="D36" s="53">
        <v>689515004</v>
      </c>
    </row>
    <row r="37" spans="2:4" x14ac:dyDescent="0.25">
      <c r="B37" s="116"/>
      <c r="C37" s="44" t="s">
        <v>11</v>
      </c>
      <c r="D37" s="53">
        <v>752501338</v>
      </c>
    </row>
    <row r="38" spans="2:4" x14ac:dyDescent="0.25">
      <c r="B38" s="116"/>
      <c r="C38" s="44" t="s">
        <v>12</v>
      </c>
      <c r="D38" s="53">
        <v>529923654</v>
      </c>
    </row>
    <row r="39" spans="2:4" x14ac:dyDescent="0.25">
      <c r="B39" s="116"/>
      <c r="C39" s="44" t="s">
        <v>13</v>
      </c>
      <c r="D39" s="53">
        <v>340887514</v>
      </c>
    </row>
    <row r="40" spans="2:4" x14ac:dyDescent="0.25">
      <c r="B40" s="116"/>
      <c r="C40" s="44" t="s">
        <v>14</v>
      </c>
      <c r="D40" s="53">
        <v>289875649</v>
      </c>
    </row>
    <row r="41" spans="2:4" x14ac:dyDescent="0.25">
      <c r="B41" s="116"/>
      <c r="C41" s="44" t="s">
        <v>15</v>
      </c>
      <c r="D41" s="53">
        <v>394038901.51999998</v>
      </c>
    </row>
    <row r="42" spans="2:4" ht="13" thickBot="1" x14ac:dyDescent="0.3">
      <c r="B42" s="117"/>
      <c r="C42" s="47" t="s">
        <v>16</v>
      </c>
      <c r="D42" s="54">
        <v>553550405.87</v>
      </c>
    </row>
    <row r="43" spans="2:4" x14ac:dyDescent="0.25">
      <c r="B43" s="115">
        <v>2007</v>
      </c>
      <c r="C43" s="46" t="s">
        <v>5</v>
      </c>
      <c r="D43" s="55">
        <v>662403784</v>
      </c>
    </row>
    <row r="44" spans="2:4" x14ac:dyDescent="0.25">
      <c r="B44" s="116"/>
      <c r="C44" s="44" t="s">
        <v>6</v>
      </c>
      <c r="D44" s="56">
        <v>379611150</v>
      </c>
    </row>
    <row r="45" spans="2:4" x14ac:dyDescent="0.25">
      <c r="B45" s="116"/>
      <c r="C45" s="44" t="s">
        <v>7</v>
      </c>
      <c r="D45" s="56">
        <v>385440130</v>
      </c>
    </row>
    <row r="46" spans="2:4" x14ac:dyDescent="0.25">
      <c r="B46" s="116"/>
      <c r="C46" s="44" t="s">
        <v>8</v>
      </c>
      <c r="D46" s="56">
        <v>586136406</v>
      </c>
    </row>
    <row r="47" spans="2:4" x14ac:dyDescent="0.25">
      <c r="B47" s="116"/>
      <c r="C47" s="44" t="s">
        <v>9</v>
      </c>
      <c r="D47" s="56">
        <v>671447600</v>
      </c>
    </row>
    <row r="48" spans="2:4" x14ac:dyDescent="0.25">
      <c r="B48" s="116"/>
      <c r="C48" s="44" t="s">
        <v>10</v>
      </c>
      <c r="D48" s="56">
        <v>780921072</v>
      </c>
    </row>
    <row r="49" spans="2:4" x14ac:dyDescent="0.25">
      <c r="B49" s="116"/>
      <c r="C49" s="44" t="s">
        <v>11</v>
      </c>
      <c r="D49" s="56">
        <v>1084745107</v>
      </c>
    </row>
    <row r="50" spans="2:4" x14ac:dyDescent="0.25">
      <c r="B50" s="116"/>
      <c r="C50" s="44" t="s">
        <v>12</v>
      </c>
      <c r="D50" s="56">
        <v>550489618</v>
      </c>
    </row>
    <row r="51" spans="2:4" x14ac:dyDescent="0.25">
      <c r="B51" s="116"/>
      <c r="C51" s="44" t="s">
        <v>13</v>
      </c>
      <c r="D51" s="57">
        <v>293685247</v>
      </c>
    </row>
    <row r="52" spans="2:4" x14ac:dyDescent="0.25">
      <c r="B52" s="116"/>
      <c r="C52" s="44" t="s">
        <v>14</v>
      </c>
      <c r="D52" s="57">
        <v>302526151</v>
      </c>
    </row>
    <row r="53" spans="2:4" x14ac:dyDescent="0.25">
      <c r="B53" s="116"/>
      <c r="C53" s="44" t="s">
        <v>15</v>
      </c>
      <c r="D53" s="57">
        <v>347679300</v>
      </c>
    </row>
    <row r="54" spans="2:4" ht="13" thickBot="1" x14ac:dyDescent="0.3">
      <c r="B54" s="117"/>
      <c r="C54" s="47" t="s">
        <v>16</v>
      </c>
      <c r="D54" s="58">
        <v>524534021</v>
      </c>
    </row>
    <row r="55" spans="2:4" x14ac:dyDescent="0.25">
      <c r="B55" s="115">
        <v>2008</v>
      </c>
      <c r="C55" s="46" t="s">
        <v>5</v>
      </c>
      <c r="D55" s="52">
        <v>677936168.85000002</v>
      </c>
    </row>
    <row r="56" spans="2:4" x14ac:dyDescent="0.25">
      <c r="B56" s="116"/>
      <c r="C56" s="44" t="s">
        <v>6</v>
      </c>
      <c r="D56" s="53">
        <v>405311907</v>
      </c>
    </row>
    <row r="57" spans="2:4" x14ac:dyDescent="0.25">
      <c r="B57" s="116"/>
      <c r="C57" s="44" t="s">
        <v>7</v>
      </c>
      <c r="D57" s="53">
        <v>564859218.25</v>
      </c>
    </row>
    <row r="58" spans="2:4" x14ac:dyDescent="0.25">
      <c r="B58" s="116"/>
      <c r="C58" s="44" t="s">
        <v>8</v>
      </c>
      <c r="D58" s="53">
        <v>384689629.16000003</v>
      </c>
    </row>
    <row r="59" spans="2:4" x14ac:dyDescent="0.25">
      <c r="B59" s="116"/>
      <c r="C59" s="44" t="s">
        <v>9</v>
      </c>
      <c r="D59" s="53">
        <v>600295708.69000006</v>
      </c>
    </row>
    <row r="60" spans="2:4" x14ac:dyDescent="0.25">
      <c r="B60" s="116"/>
      <c r="C60" s="44" t="s">
        <v>10</v>
      </c>
      <c r="D60" s="53">
        <v>814469169.92999995</v>
      </c>
    </row>
    <row r="61" spans="2:4" x14ac:dyDescent="0.25">
      <c r="B61" s="116"/>
      <c r="C61" s="44" t="s">
        <v>11</v>
      </c>
      <c r="D61" s="53">
        <v>743632607.41999996</v>
      </c>
    </row>
    <row r="62" spans="2:4" x14ac:dyDescent="0.25">
      <c r="B62" s="116"/>
      <c r="C62" s="44" t="s">
        <v>12</v>
      </c>
      <c r="D62" s="53">
        <v>587447822.57000005</v>
      </c>
    </row>
    <row r="63" spans="2:4" x14ac:dyDescent="0.25">
      <c r="B63" s="116"/>
      <c r="C63" s="44" t="s">
        <v>13</v>
      </c>
      <c r="D63" s="53">
        <v>373090999.13999999</v>
      </c>
    </row>
    <row r="64" spans="2:4" x14ac:dyDescent="0.25">
      <c r="B64" s="116"/>
      <c r="C64" s="44" t="s">
        <v>14</v>
      </c>
      <c r="D64" s="53">
        <v>524184233.88</v>
      </c>
    </row>
    <row r="65" spans="2:4" x14ac:dyDescent="0.25">
      <c r="B65" s="116"/>
      <c r="C65" s="44" t="s">
        <v>15</v>
      </c>
      <c r="D65" s="53">
        <v>604047184.23000002</v>
      </c>
    </row>
    <row r="66" spans="2:4" ht="13" thickBot="1" x14ac:dyDescent="0.3">
      <c r="B66" s="118"/>
      <c r="C66" s="48" t="s">
        <v>16</v>
      </c>
      <c r="D66" s="59">
        <v>627771383.39999998</v>
      </c>
    </row>
    <row r="67" spans="2:4" x14ac:dyDescent="0.25">
      <c r="B67" s="119">
        <v>2009</v>
      </c>
      <c r="C67" s="46" t="s">
        <v>5</v>
      </c>
      <c r="D67" s="60">
        <v>845444129</v>
      </c>
    </row>
    <row r="68" spans="2:4" x14ac:dyDescent="0.25">
      <c r="B68" s="120"/>
      <c r="C68" s="44" t="s">
        <v>6</v>
      </c>
      <c r="D68" s="61">
        <v>511298173</v>
      </c>
    </row>
    <row r="69" spans="2:4" x14ac:dyDescent="0.25">
      <c r="B69" s="120"/>
      <c r="C69" s="44" t="s">
        <v>7</v>
      </c>
      <c r="D69" s="62">
        <v>524051079</v>
      </c>
    </row>
    <row r="70" spans="2:4" x14ac:dyDescent="0.25">
      <c r="B70" s="120"/>
      <c r="C70" s="44" t="s">
        <v>8</v>
      </c>
      <c r="D70" s="62">
        <v>676469077</v>
      </c>
    </row>
    <row r="71" spans="2:4" x14ac:dyDescent="0.25">
      <c r="B71" s="120"/>
      <c r="C71" s="44" t="s">
        <v>9</v>
      </c>
      <c r="D71" s="61">
        <v>750368951</v>
      </c>
    </row>
    <row r="72" spans="2:4" x14ac:dyDescent="0.25">
      <c r="B72" s="120"/>
      <c r="C72" s="44" t="s">
        <v>10</v>
      </c>
      <c r="D72" s="61">
        <v>1117468059.02</v>
      </c>
    </row>
    <row r="73" spans="2:4" x14ac:dyDescent="0.25">
      <c r="B73" s="120"/>
      <c r="C73" s="44" t="s">
        <v>11</v>
      </c>
      <c r="D73" s="53">
        <v>1492580641.3599999</v>
      </c>
    </row>
    <row r="74" spans="2:4" x14ac:dyDescent="0.25">
      <c r="B74" s="120"/>
      <c r="C74" s="44" t="s">
        <v>12</v>
      </c>
      <c r="D74" s="53">
        <v>911207280.02999997</v>
      </c>
    </row>
    <row r="75" spans="2:4" x14ac:dyDescent="0.25">
      <c r="B75" s="120"/>
      <c r="C75" s="44" t="s">
        <v>13</v>
      </c>
      <c r="D75" s="53">
        <v>473222219.82999998</v>
      </c>
    </row>
    <row r="76" spans="2:4" x14ac:dyDescent="0.25">
      <c r="B76" s="120"/>
      <c r="C76" s="44" t="s">
        <v>14</v>
      </c>
      <c r="D76" s="61">
        <v>562436574.62</v>
      </c>
    </row>
    <row r="77" spans="2:4" ht="14" x14ac:dyDescent="0.3">
      <c r="B77" s="120"/>
      <c r="C77" s="44" t="s">
        <v>15</v>
      </c>
      <c r="D77" s="63">
        <v>789829558.25</v>
      </c>
    </row>
    <row r="78" spans="2:4" ht="14.5" thickBot="1" x14ac:dyDescent="0.35">
      <c r="B78" s="120"/>
      <c r="C78" s="48" t="s">
        <v>16</v>
      </c>
      <c r="D78" s="64">
        <v>1191858390.73</v>
      </c>
    </row>
    <row r="79" spans="2:4" x14ac:dyDescent="0.25">
      <c r="B79" s="108">
        <v>2010</v>
      </c>
      <c r="C79" s="13" t="s">
        <v>5</v>
      </c>
      <c r="D79" s="65">
        <v>1250544955.98</v>
      </c>
    </row>
    <row r="80" spans="2:4" x14ac:dyDescent="0.25">
      <c r="B80" s="109"/>
      <c r="C80" s="14" t="s">
        <v>6</v>
      </c>
      <c r="D80" s="66">
        <v>854638529.40999997</v>
      </c>
    </row>
    <row r="81" spans="2:5" x14ac:dyDescent="0.25">
      <c r="B81" s="109"/>
      <c r="C81" s="14" t="s">
        <v>7</v>
      </c>
      <c r="D81" s="66">
        <v>1089583934.04</v>
      </c>
    </row>
    <row r="82" spans="2:5" x14ac:dyDescent="0.25">
      <c r="B82" s="109"/>
      <c r="C82" s="14" t="s">
        <v>8</v>
      </c>
      <c r="D82" s="66">
        <v>936624782</v>
      </c>
    </row>
    <row r="83" spans="2:5" x14ac:dyDescent="0.25">
      <c r="B83" s="109"/>
      <c r="C83" s="14" t="s">
        <v>9</v>
      </c>
      <c r="D83" s="66">
        <v>1109312156</v>
      </c>
    </row>
    <row r="84" spans="2:5" x14ac:dyDescent="0.25">
      <c r="B84" s="109"/>
      <c r="C84" s="14" t="s">
        <v>10</v>
      </c>
      <c r="D84" s="66">
        <v>1379972931.26</v>
      </c>
    </row>
    <row r="85" spans="2:5" x14ac:dyDescent="0.25">
      <c r="B85" s="109"/>
      <c r="C85" s="14" t="s">
        <v>11</v>
      </c>
      <c r="D85" s="66">
        <v>1779091036</v>
      </c>
    </row>
    <row r="86" spans="2:5" x14ac:dyDescent="0.25">
      <c r="B86" s="109"/>
      <c r="C86" s="14" t="s">
        <v>12</v>
      </c>
      <c r="D86" s="66">
        <v>1175217637</v>
      </c>
    </row>
    <row r="87" spans="2:5" x14ac:dyDescent="0.25">
      <c r="B87" s="109"/>
      <c r="C87" s="14" t="s">
        <v>13</v>
      </c>
      <c r="D87" s="66">
        <v>937089120.07999992</v>
      </c>
    </row>
    <row r="88" spans="2:5" x14ac:dyDescent="0.25">
      <c r="B88" s="109"/>
      <c r="C88" s="14" t="s">
        <v>14</v>
      </c>
      <c r="D88" s="66">
        <v>973639490.48999989</v>
      </c>
    </row>
    <row r="89" spans="2:5" x14ac:dyDescent="0.25">
      <c r="B89" s="109"/>
      <c r="C89" s="14" t="s">
        <v>15</v>
      </c>
      <c r="D89" s="66">
        <v>1059812598.26</v>
      </c>
    </row>
    <row r="90" spans="2:5" ht="13" thickBot="1" x14ac:dyDescent="0.3">
      <c r="B90" s="109"/>
      <c r="C90" s="15" t="s">
        <v>16</v>
      </c>
      <c r="D90" s="67">
        <v>1234975549.0759001</v>
      </c>
    </row>
    <row r="91" spans="2:5" x14ac:dyDescent="0.25">
      <c r="B91" s="102">
        <v>2011</v>
      </c>
      <c r="C91" s="26" t="s">
        <v>5</v>
      </c>
      <c r="D91" s="68">
        <v>1514997895.5999999</v>
      </c>
      <c r="E91" s="25"/>
    </row>
    <row r="92" spans="2:5" x14ac:dyDescent="0.25">
      <c r="B92" s="103"/>
      <c r="C92" s="27" t="s">
        <v>6</v>
      </c>
      <c r="D92" s="69">
        <v>2232413591</v>
      </c>
      <c r="E92" s="25"/>
    </row>
    <row r="93" spans="2:5" x14ac:dyDescent="0.25">
      <c r="B93" s="103"/>
      <c r="C93" s="27" t="s">
        <v>7</v>
      </c>
      <c r="D93" s="69">
        <f>891116426.01-270000</f>
        <v>890846426.00999999</v>
      </c>
      <c r="E93" s="25"/>
    </row>
    <row r="94" spans="2:5" x14ac:dyDescent="0.25">
      <c r="B94" s="103"/>
      <c r="C94" s="27" t="s">
        <v>8</v>
      </c>
      <c r="D94" s="69">
        <v>1216925816.91625</v>
      </c>
      <c r="E94" s="25"/>
    </row>
    <row r="95" spans="2:5" x14ac:dyDescent="0.25">
      <c r="B95" s="103"/>
      <c r="C95" s="27" t="s">
        <v>9</v>
      </c>
      <c r="D95" s="69">
        <v>1219839182</v>
      </c>
      <c r="E95" s="25"/>
    </row>
    <row r="96" spans="2:5" x14ac:dyDescent="0.25">
      <c r="B96" s="103"/>
      <c r="C96" s="27" t="s">
        <v>10</v>
      </c>
      <c r="D96" s="69">
        <v>1464168203.8641901</v>
      </c>
      <c r="E96" s="25"/>
    </row>
    <row r="97" spans="2:6" x14ac:dyDescent="0.25">
      <c r="B97" s="103"/>
      <c r="C97" s="27" t="s">
        <v>11</v>
      </c>
      <c r="D97" s="69">
        <v>1679423506</v>
      </c>
      <c r="E97" s="25"/>
    </row>
    <row r="98" spans="2:6" x14ac:dyDescent="0.25">
      <c r="B98" s="103"/>
      <c r="C98" s="28" t="s">
        <v>12</v>
      </c>
      <c r="D98" s="70">
        <v>1353828376.6500001</v>
      </c>
      <c r="E98" s="25"/>
    </row>
    <row r="99" spans="2:6" x14ac:dyDescent="0.25">
      <c r="B99" s="103"/>
      <c r="C99" s="29" t="s">
        <v>13</v>
      </c>
      <c r="D99" s="53">
        <v>938444124</v>
      </c>
      <c r="E99" s="25"/>
    </row>
    <row r="100" spans="2:6" x14ac:dyDescent="0.25">
      <c r="B100" s="103"/>
      <c r="C100" s="29" t="s">
        <v>17</v>
      </c>
      <c r="D100" s="53">
        <v>1018922445.7864701</v>
      </c>
      <c r="E100" s="25"/>
    </row>
    <row r="101" spans="2:6" x14ac:dyDescent="0.25">
      <c r="B101" s="103"/>
      <c r="C101" s="29" t="s">
        <v>15</v>
      </c>
      <c r="D101" s="53">
        <v>915261157</v>
      </c>
      <c r="E101" s="25"/>
    </row>
    <row r="102" spans="2:6" ht="13" thickBot="1" x14ac:dyDescent="0.3">
      <c r="B102" s="104"/>
      <c r="C102" s="16" t="s">
        <v>16</v>
      </c>
      <c r="D102" s="71">
        <v>1184681763.4175</v>
      </c>
      <c r="E102" s="25"/>
    </row>
    <row r="103" spans="2:6" x14ac:dyDescent="0.25">
      <c r="B103" s="102">
        <v>2012</v>
      </c>
      <c r="C103" s="26" t="s">
        <v>5</v>
      </c>
      <c r="D103" s="68">
        <v>1461162554</v>
      </c>
    </row>
    <row r="104" spans="2:6" x14ac:dyDescent="0.25">
      <c r="B104" s="103"/>
      <c r="C104" s="27" t="s">
        <v>6</v>
      </c>
      <c r="D104" s="69">
        <v>808839073</v>
      </c>
      <c r="F104" s="23"/>
    </row>
    <row r="105" spans="2:6" x14ac:dyDescent="0.25">
      <c r="B105" s="103"/>
      <c r="C105" s="27" t="s">
        <v>7</v>
      </c>
      <c r="D105" s="69">
        <v>1017380569</v>
      </c>
      <c r="F105" s="23"/>
    </row>
    <row r="106" spans="2:6" x14ac:dyDescent="0.25">
      <c r="B106" s="103"/>
      <c r="C106" s="27" t="s">
        <v>8</v>
      </c>
      <c r="D106" s="69">
        <v>1424259551</v>
      </c>
      <c r="F106" s="23"/>
    </row>
    <row r="107" spans="2:6" x14ac:dyDescent="0.25">
      <c r="B107" s="103"/>
      <c r="C107" s="27" t="s">
        <v>9</v>
      </c>
      <c r="D107" s="69">
        <v>1337551850</v>
      </c>
      <c r="F107" s="23"/>
    </row>
    <row r="108" spans="2:6" x14ac:dyDescent="0.25">
      <c r="B108" s="103"/>
      <c r="C108" s="27" t="s">
        <v>10</v>
      </c>
      <c r="D108" s="69">
        <v>1939084875</v>
      </c>
      <c r="F108" s="23"/>
    </row>
    <row r="109" spans="2:6" x14ac:dyDescent="0.25">
      <c r="B109" s="103"/>
      <c r="C109" s="27" t="s">
        <v>11</v>
      </c>
      <c r="D109" s="69">
        <v>2112491176</v>
      </c>
      <c r="F109" s="23"/>
    </row>
    <row r="110" spans="2:6" x14ac:dyDescent="0.25">
      <c r="B110" s="103"/>
      <c r="C110" s="28" t="s">
        <v>12</v>
      </c>
      <c r="D110" s="70">
        <v>1126703185</v>
      </c>
      <c r="F110" s="23"/>
    </row>
    <row r="111" spans="2:6" x14ac:dyDescent="0.25">
      <c r="B111" s="103"/>
      <c r="C111" s="29" t="s">
        <v>13</v>
      </c>
      <c r="D111" s="53">
        <v>982766559</v>
      </c>
      <c r="F111" s="23"/>
    </row>
    <row r="112" spans="2:6" x14ac:dyDescent="0.25">
      <c r="B112" s="103"/>
      <c r="C112" s="29" t="s">
        <v>17</v>
      </c>
      <c r="D112" s="53">
        <v>1214191143</v>
      </c>
      <c r="F112" s="23"/>
    </row>
    <row r="113" spans="2:6" x14ac:dyDescent="0.25">
      <c r="B113" s="103"/>
      <c r="C113" s="29" t="s">
        <v>15</v>
      </c>
      <c r="D113" s="53">
        <v>1234820120</v>
      </c>
      <c r="F113" s="23"/>
    </row>
    <row r="114" spans="2:6" ht="13" thickBot="1" x14ac:dyDescent="0.3">
      <c r="B114" s="104"/>
      <c r="C114" s="16" t="s">
        <v>16</v>
      </c>
      <c r="D114" s="71">
        <v>1208380131</v>
      </c>
      <c r="F114" s="24"/>
    </row>
    <row r="115" spans="2:6" x14ac:dyDescent="0.25">
      <c r="B115" s="102">
        <v>2013</v>
      </c>
      <c r="C115" s="26" t="s">
        <v>5</v>
      </c>
      <c r="D115" s="72">
        <v>1501402355</v>
      </c>
      <c r="F115" s="24"/>
    </row>
    <row r="116" spans="2:6" x14ac:dyDescent="0.25">
      <c r="B116" s="103"/>
      <c r="C116" s="27" t="s">
        <v>6</v>
      </c>
      <c r="D116" s="73">
        <v>957565980</v>
      </c>
      <c r="F116" s="24"/>
    </row>
    <row r="117" spans="2:6" x14ac:dyDescent="0.25">
      <c r="B117" s="103"/>
      <c r="C117" s="27" t="s">
        <v>7</v>
      </c>
      <c r="D117" s="73">
        <v>1415805687.1999998</v>
      </c>
      <c r="F117" s="24"/>
    </row>
    <row r="118" spans="2:6" x14ac:dyDescent="0.25">
      <c r="B118" s="103"/>
      <c r="C118" s="27" t="s">
        <v>8</v>
      </c>
      <c r="D118" s="73">
        <v>1127064507.71</v>
      </c>
      <c r="F118" s="24"/>
    </row>
    <row r="119" spans="2:6" x14ac:dyDescent="0.25">
      <c r="B119" s="103"/>
      <c r="C119" s="27" t="s">
        <v>9</v>
      </c>
      <c r="D119" s="73">
        <v>1427009449.3199999</v>
      </c>
      <c r="F119" s="24"/>
    </row>
    <row r="120" spans="2:6" x14ac:dyDescent="0.25">
      <c r="B120" s="103"/>
      <c r="C120" s="27" t="s">
        <v>10</v>
      </c>
      <c r="D120" s="73">
        <v>2308731488.0799999</v>
      </c>
      <c r="F120" s="24"/>
    </row>
    <row r="121" spans="2:6" x14ac:dyDescent="0.25">
      <c r="B121" s="103"/>
      <c r="C121" s="27" t="s">
        <v>11</v>
      </c>
      <c r="D121" s="73">
        <v>2137482078.5799999</v>
      </c>
      <c r="F121" s="24"/>
    </row>
    <row r="122" spans="2:6" x14ac:dyDescent="0.25">
      <c r="B122" s="103"/>
      <c r="C122" s="28" t="s">
        <v>12</v>
      </c>
      <c r="D122" s="73">
        <v>1616257441.55</v>
      </c>
      <c r="F122" s="24"/>
    </row>
    <row r="123" spans="2:6" x14ac:dyDescent="0.25">
      <c r="B123" s="103"/>
      <c r="C123" s="29" t="s">
        <v>13</v>
      </c>
      <c r="D123" s="74">
        <v>919442419.33000004</v>
      </c>
      <c r="F123" s="24"/>
    </row>
    <row r="124" spans="2:6" x14ac:dyDescent="0.25">
      <c r="B124" s="103"/>
      <c r="C124" s="29" t="s">
        <v>17</v>
      </c>
      <c r="D124" s="74">
        <v>1130748039.24</v>
      </c>
      <c r="F124" s="24"/>
    </row>
    <row r="125" spans="2:6" x14ac:dyDescent="0.25">
      <c r="B125" s="103"/>
      <c r="C125" s="29" t="s">
        <v>15</v>
      </c>
      <c r="D125" s="74">
        <v>1440120903.9400001</v>
      </c>
      <c r="F125" s="24"/>
    </row>
    <row r="126" spans="2:6" ht="13" thickBot="1" x14ac:dyDescent="0.3">
      <c r="B126" s="103"/>
      <c r="C126" s="22" t="s">
        <v>16</v>
      </c>
      <c r="D126" s="75">
        <v>1157379466.0899999</v>
      </c>
      <c r="F126" s="24"/>
    </row>
    <row r="127" spans="2:6" x14ac:dyDescent="0.25">
      <c r="B127" s="102">
        <v>2014</v>
      </c>
      <c r="C127" s="26" t="s">
        <v>5</v>
      </c>
      <c r="D127" s="30">
        <v>1748550737.72</v>
      </c>
      <c r="E127" s="17"/>
    </row>
    <row r="128" spans="2:6" x14ac:dyDescent="0.25">
      <c r="B128" s="103"/>
      <c r="C128" s="27" t="s">
        <v>6</v>
      </c>
      <c r="D128" s="31">
        <v>1045347501.9299999</v>
      </c>
    </row>
    <row r="129" spans="2:4" x14ac:dyDescent="0.25">
      <c r="B129" s="103"/>
      <c r="C129" s="27" t="s">
        <v>7</v>
      </c>
      <c r="D129" s="31">
        <v>1411764652.5599999</v>
      </c>
    </row>
    <row r="130" spans="2:4" x14ac:dyDescent="0.25">
      <c r="B130" s="103"/>
      <c r="C130" s="27" t="s">
        <v>8</v>
      </c>
      <c r="D130" s="31">
        <v>1923102192.4400001</v>
      </c>
    </row>
    <row r="131" spans="2:4" x14ac:dyDescent="0.25">
      <c r="B131" s="103"/>
      <c r="C131" s="27" t="s">
        <v>9</v>
      </c>
      <c r="D131" s="31">
        <v>1529656476.7</v>
      </c>
    </row>
    <row r="132" spans="2:4" x14ac:dyDescent="0.25">
      <c r="B132" s="103"/>
      <c r="C132" s="27" t="s">
        <v>10</v>
      </c>
      <c r="D132" s="31">
        <v>1960135375.71</v>
      </c>
    </row>
    <row r="133" spans="2:4" x14ac:dyDescent="0.25">
      <c r="B133" s="103"/>
      <c r="C133" s="27" t="s">
        <v>11</v>
      </c>
      <c r="D133" s="31">
        <v>1702749773.9100001</v>
      </c>
    </row>
    <row r="134" spans="2:4" x14ac:dyDescent="0.25">
      <c r="B134" s="103"/>
      <c r="C134" s="28" t="s">
        <v>12</v>
      </c>
      <c r="D134" s="31">
        <v>1641927600.8099999</v>
      </c>
    </row>
    <row r="135" spans="2:4" x14ac:dyDescent="0.25">
      <c r="B135" s="103"/>
      <c r="C135" s="29" t="s">
        <v>13</v>
      </c>
      <c r="D135" s="31">
        <v>1187192813.7</v>
      </c>
    </row>
    <row r="136" spans="2:4" x14ac:dyDescent="0.25">
      <c r="B136" s="103"/>
      <c r="C136" s="29" t="s">
        <v>17</v>
      </c>
      <c r="D136" s="31">
        <v>1636028299.9300001</v>
      </c>
    </row>
    <row r="137" spans="2:4" x14ac:dyDescent="0.25">
      <c r="B137" s="103"/>
      <c r="C137" s="29" t="s">
        <v>15</v>
      </c>
      <c r="D137" s="31">
        <v>1256730603.3799999</v>
      </c>
    </row>
    <row r="138" spans="2:4" ht="13" thickBot="1" x14ac:dyDescent="0.3">
      <c r="B138" s="104"/>
      <c r="C138" s="22" t="s">
        <v>16</v>
      </c>
      <c r="D138" s="32">
        <v>1775012424.3300002</v>
      </c>
    </row>
    <row r="139" spans="2:4" x14ac:dyDescent="0.25">
      <c r="B139" s="102">
        <v>2015</v>
      </c>
      <c r="C139" s="26" t="s">
        <v>5</v>
      </c>
      <c r="D139" s="30">
        <v>2090387026.3999999</v>
      </c>
    </row>
    <row r="140" spans="2:4" x14ac:dyDescent="0.25">
      <c r="B140" s="103"/>
      <c r="C140" s="27" t="s">
        <v>6</v>
      </c>
      <c r="D140" s="31">
        <v>1619978364.6400001</v>
      </c>
    </row>
    <row r="141" spans="2:4" ht="12.75" customHeight="1" x14ac:dyDescent="0.25">
      <c r="B141" s="103"/>
      <c r="C141" s="27" t="s">
        <v>7</v>
      </c>
      <c r="D141" s="31">
        <v>1366656092.8499999</v>
      </c>
    </row>
    <row r="142" spans="2:4" x14ac:dyDescent="0.25">
      <c r="B142" s="103"/>
      <c r="C142" s="27" t="s">
        <v>8</v>
      </c>
      <c r="D142" s="31">
        <v>2737854821.8299999</v>
      </c>
    </row>
    <row r="143" spans="2:4" x14ac:dyDescent="0.25">
      <c r="B143" s="103"/>
      <c r="C143" s="27" t="s">
        <v>9</v>
      </c>
      <c r="D143" s="31">
        <v>2111459208.26</v>
      </c>
    </row>
    <row r="144" spans="2:4" x14ac:dyDescent="0.25">
      <c r="B144" s="103"/>
      <c r="C144" s="27" t="s">
        <v>10</v>
      </c>
      <c r="D144" s="31">
        <v>2717561590.29</v>
      </c>
    </row>
    <row r="145" spans="2:4" x14ac:dyDescent="0.25">
      <c r="B145" s="103"/>
      <c r="C145" s="27" t="s">
        <v>11</v>
      </c>
      <c r="D145" s="31">
        <v>2986738963.4300003</v>
      </c>
    </row>
    <row r="146" spans="2:4" x14ac:dyDescent="0.25">
      <c r="B146" s="103"/>
      <c r="C146" s="28" t="s">
        <v>12</v>
      </c>
      <c r="D146" s="31">
        <v>1694596297.5799999</v>
      </c>
    </row>
    <row r="147" spans="2:4" x14ac:dyDescent="0.25">
      <c r="B147" s="103"/>
      <c r="C147" s="29" t="s">
        <v>13</v>
      </c>
      <c r="D147" s="31">
        <v>1472350901.99</v>
      </c>
    </row>
    <row r="148" spans="2:4" x14ac:dyDescent="0.25">
      <c r="B148" s="103"/>
      <c r="C148" s="29" t="s">
        <v>17</v>
      </c>
      <c r="D148" s="31">
        <v>1878951334.45</v>
      </c>
    </row>
    <row r="149" spans="2:4" x14ac:dyDescent="0.25">
      <c r="B149" s="103"/>
      <c r="C149" s="29" t="s">
        <v>15</v>
      </c>
      <c r="D149" s="31">
        <v>1823537669.4400001</v>
      </c>
    </row>
    <row r="150" spans="2:4" ht="13" thickBot="1" x14ac:dyDescent="0.3">
      <c r="B150" s="104"/>
      <c r="C150" s="22" t="s">
        <v>16</v>
      </c>
      <c r="D150" s="41">
        <v>1622242417.77</v>
      </c>
    </row>
    <row r="151" spans="2:4" x14ac:dyDescent="0.25">
      <c r="B151" s="108">
        <v>2016</v>
      </c>
      <c r="C151" s="39" t="s">
        <v>5</v>
      </c>
      <c r="D151" s="30">
        <v>2095846603.75</v>
      </c>
    </row>
    <row r="152" spans="2:4" x14ac:dyDescent="0.25">
      <c r="B152" s="109"/>
      <c r="C152" s="40" t="s">
        <v>6</v>
      </c>
      <c r="D152" s="31">
        <v>1767012588</v>
      </c>
    </row>
    <row r="153" spans="2:4" x14ac:dyDescent="0.25">
      <c r="B153" s="109"/>
      <c r="C153" s="40" t="s">
        <v>7</v>
      </c>
      <c r="D153" s="31">
        <v>2436117080</v>
      </c>
    </row>
    <row r="154" spans="2:4" x14ac:dyDescent="0.25">
      <c r="B154" s="109"/>
      <c r="C154" s="40" t="s">
        <v>8</v>
      </c>
      <c r="D154" s="31">
        <v>2238359195</v>
      </c>
    </row>
    <row r="155" spans="2:4" x14ac:dyDescent="0.25">
      <c r="B155" s="109"/>
      <c r="C155" s="40" t="s">
        <v>9</v>
      </c>
      <c r="D155" s="31">
        <v>2473926196.9000001</v>
      </c>
    </row>
    <row r="156" spans="2:4" x14ac:dyDescent="0.25">
      <c r="B156" s="109"/>
      <c r="C156" s="40" t="s">
        <v>10</v>
      </c>
      <c r="D156" s="31">
        <v>2928233000</v>
      </c>
    </row>
    <row r="157" spans="2:4" x14ac:dyDescent="0.25">
      <c r="B157" s="109"/>
      <c r="C157" s="40" t="s">
        <v>11</v>
      </c>
      <c r="D157" s="31">
        <v>3292687000</v>
      </c>
    </row>
    <row r="158" spans="2:4" x14ac:dyDescent="0.25">
      <c r="B158" s="109"/>
      <c r="C158" s="40" t="s">
        <v>12</v>
      </c>
      <c r="D158" s="31">
        <v>2137222000</v>
      </c>
    </row>
    <row r="159" spans="2:4" x14ac:dyDescent="0.25">
      <c r="B159" s="109"/>
      <c r="C159" s="40" t="s">
        <v>13</v>
      </c>
      <c r="D159" s="31">
        <v>1242949000</v>
      </c>
    </row>
    <row r="160" spans="2:4" x14ac:dyDescent="0.25">
      <c r="B160" s="109"/>
      <c r="C160" s="40" t="s">
        <v>17</v>
      </c>
      <c r="D160" s="31">
        <v>1854870000</v>
      </c>
    </row>
    <row r="161" spans="2:5" x14ac:dyDescent="0.25">
      <c r="B161" s="109"/>
      <c r="C161" s="40" t="s">
        <v>15</v>
      </c>
      <c r="D161" s="31">
        <v>1720089000</v>
      </c>
    </row>
    <row r="162" spans="2:5" ht="13" thickBot="1" x14ac:dyDescent="0.3">
      <c r="B162" s="110"/>
      <c r="C162" s="42" t="s">
        <v>16</v>
      </c>
      <c r="D162" s="32">
        <v>1764374380</v>
      </c>
    </row>
    <row r="163" spans="2:5" x14ac:dyDescent="0.25">
      <c r="B163" s="102">
        <v>2017</v>
      </c>
      <c r="C163" s="45" t="s">
        <v>5</v>
      </c>
      <c r="D163" s="30">
        <v>2275674000</v>
      </c>
    </row>
    <row r="164" spans="2:5" x14ac:dyDescent="0.25">
      <c r="B164" s="103"/>
      <c r="C164" s="29" t="s">
        <v>6</v>
      </c>
      <c r="D164" s="31">
        <v>1617781000</v>
      </c>
    </row>
    <row r="165" spans="2:5" x14ac:dyDescent="0.25">
      <c r="B165" s="103"/>
      <c r="C165" s="29" t="s">
        <v>7</v>
      </c>
      <c r="D165" s="31">
        <v>2657044000</v>
      </c>
    </row>
    <row r="166" spans="2:5" x14ac:dyDescent="0.25">
      <c r="B166" s="103"/>
      <c r="C166" s="29" t="s">
        <v>8</v>
      </c>
      <c r="D166" s="31">
        <v>3090081120</v>
      </c>
    </row>
    <row r="167" spans="2:5" ht="14.5" x14ac:dyDescent="0.35">
      <c r="B167" s="103"/>
      <c r="C167" s="29" t="s">
        <v>9</v>
      </c>
      <c r="D167" s="31">
        <v>2380023000</v>
      </c>
      <c r="E167" s="43"/>
    </row>
    <row r="168" spans="2:5" x14ac:dyDescent="0.25">
      <c r="B168" s="103"/>
      <c r="C168" s="29" t="s">
        <v>10</v>
      </c>
      <c r="D168" s="31">
        <v>2769818000</v>
      </c>
    </row>
    <row r="169" spans="2:5" x14ac:dyDescent="0.25">
      <c r="B169" s="103"/>
      <c r="C169" s="29" t="s">
        <v>11</v>
      </c>
      <c r="D169" s="31">
        <v>2642888482</v>
      </c>
    </row>
    <row r="170" spans="2:5" x14ac:dyDescent="0.25">
      <c r="B170" s="103"/>
      <c r="C170" s="29" t="s">
        <v>12</v>
      </c>
      <c r="D170" s="31">
        <v>1870771000</v>
      </c>
    </row>
    <row r="171" spans="2:5" x14ac:dyDescent="0.25">
      <c r="B171" s="103"/>
      <c r="C171" s="29" t="s">
        <v>13</v>
      </c>
      <c r="D171" s="31">
        <v>1546650000</v>
      </c>
    </row>
    <row r="172" spans="2:5" x14ac:dyDescent="0.25">
      <c r="B172" s="103"/>
      <c r="C172" s="29" t="s">
        <v>17</v>
      </c>
      <c r="D172" s="31">
        <v>2294566000</v>
      </c>
    </row>
    <row r="173" spans="2:5" x14ac:dyDescent="0.25">
      <c r="B173" s="103"/>
      <c r="C173" s="29" t="s">
        <v>15</v>
      </c>
      <c r="D173" s="31">
        <v>2231019000</v>
      </c>
    </row>
    <row r="174" spans="2:5" ht="13" thickBot="1" x14ac:dyDescent="0.3">
      <c r="B174" s="103"/>
      <c r="C174" s="22" t="s">
        <v>16</v>
      </c>
      <c r="D174" s="32">
        <v>2166656670</v>
      </c>
    </row>
    <row r="175" spans="2:5" x14ac:dyDescent="0.25">
      <c r="B175" s="102">
        <v>2018</v>
      </c>
      <c r="C175" s="45" t="s">
        <v>5</v>
      </c>
      <c r="D175" s="88">
        <v>2693452000</v>
      </c>
    </row>
    <row r="176" spans="2:5" x14ac:dyDescent="0.25">
      <c r="B176" s="103"/>
      <c r="C176" s="29" t="s">
        <v>6</v>
      </c>
      <c r="D176" s="62">
        <v>1740885000</v>
      </c>
    </row>
    <row r="177" spans="2:4" x14ac:dyDescent="0.25">
      <c r="B177" s="103"/>
      <c r="C177" s="29" t="s">
        <v>7</v>
      </c>
      <c r="D177" s="62">
        <v>1871939000</v>
      </c>
    </row>
    <row r="178" spans="2:4" x14ac:dyDescent="0.25">
      <c r="B178" s="103"/>
      <c r="C178" s="29" t="s">
        <v>8</v>
      </c>
      <c r="D178" s="62">
        <v>2721651000</v>
      </c>
    </row>
    <row r="179" spans="2:4" x14ac:dyDescent="0.25">
      <c r="B179" s="103"/>
      <c r="C179" s="29" t="s">
        <v>9</v>
      </c>
      <c r="D179" s="62">
        <v>2398555000</v>
      </c>
    </row>
    <row r="180" spans="2:4" x14ac:dyDescent="0.25">
      <c r="B180" s="103"/>
      <c r="C180" s="29" t="s">
        <v>10</v>
      </c>
      <c r="D180" s="62">
        <v>2790457000</v>
      </c>
    </row>
    <row r="181" spans="2:4" x14ac:dyDescent="0.25">
      <c r="B181" s="103"/>
      <c r="C181" s="29" t="s">
        <v>11</v>
      </c>
      <c r="D181" s="62">
        <v>3062604000</v>
      </c>
    </row>
    <row r="182" spans="2:4" x14ac:dyDescent="0.25">
      <c r="B182" s="103"/>
      <c r="C182" s="29" t="s">
        <v>12</v>
      </c>
      <c r="D182" s="62">
        <v>2062041000</v>
      </c>
    </row>
    <row r="183" spans="2:4" x14ac:dyDescent="0.25">
      <c r="B183" s="103"/>
      <c r="C183" s="29" t="s">
        <v>13</v>
      </c>
      <c r="D183" s="62">
        <v>2118900000</v>
      </c>
    </row>
    <row r="184" spans="2:4" x14ac:dyDescent="0.25">
      <c r="B184" s="103"/>
      <c r="C184" s="29" t="s">
        <v>17</v>
      </c>
      <c r="D184" s="62">
        <v>2082516887</v>
      </c>
    </row>
    <row r="185" spans="2:4" x14ac:dyDescent="0.25">
      <c r="B185" s="103"/>
      <c r="C185" s="29" t="s">
        <v>15</v>
      </c>
      <c r="D185" s="62">
        <v>2241620000</v>
      </c>
    </row>
    <row r="186" spans="2:4" ht="13" thickBot="1" x14ac:dyDescent="0.3">
      <c r="B186" s="103"/>
      <c r="C186" s="22" t="s">
        <v>16</v>
      </c>
      <c r="D186" s="59">
        <v>2371719000</v>
      </c>
    </row>
    <row r="187" spans="2:4" x14ac:dyDescent="0.25">
      <c r="B187" s="102">
        <v>2019</v>
      </c>
      <c r="C187" s="77" t="s">
        <v>5</v>
      </c>
      <c r="D187" s="89">
        <v>3218902000</v>
      </c>
    </row>
    <row r="188" spans="2:4" x14ac:dyDescent="0.25">
      <c r="B188" s="103"/>
      <c r="C188" s="76" t="s">
        <v>6</v>
      </c>
      <c r="D188" s="90">
        <v>1460021000</v>
      </c>
    </row>
    <row r="189" spans="2:4" x14ac:dyDescent="0.25">
      <c r="B189" s="103"/>
      <c r="C189" s="76" t="s">
        <v>7</v>
      </c>
      <c r="D189" s="90">
        <v>2498203000</v>
      </c>
    </row>
    <row r="190" spans="2:4" x14ac:dyDescent="0.25">
      <c r="B190" s="103"/>
      <c r="C190" s="76" t="s">
        <v>8</v>
      </c>
      <c r="D190" s="90">
        <v>3396533000</v>
      </c>
    </row>
    <row r="191" spans="2:4" x14ac:dyDescent="0.25">
      <c r="B191" s="103"/>
      <c r="C191" s="76" t="s">
        <v>9</v>
      </c>
      <c r="D191" s="90">
        <v>2898473000</v>
      </c>
    </row>
    <row r="192" spans="2:4" x14ac:dyDescent="0.25">
      <c r="B192" s="103"/>
      <c r="C192" s="76" t="s">
        <v>10</v>
      </c>
      <c r="D192" s="90">
        <v>3687273000</v>
      </c>
    </row>
    <row r="193" spans="2:4" x14ac:dyDescent="0.25">
      <c r="B193" s="103"/>
      <c r="C193" s="76" t="s">
        <v>11</v>
      </c>
      <c r="D193" s="90">
        <v>4036044000</v>
      </c>
    </row>
    <row r="194" spans="2:4" x14ac:dyDescent="0.25">
      <c r="B194" s="103"/>
      <c r="C194" s="76" t="s">
        <v>12</v>
      </c>
      <c r="D194" s="90">
        <v>2608967000</v>
      </c>
    </row>
    <row r="195" spans="2:4" x14ac:dyDescent="0.25">
      <c r="B195" s="103"/>
      <c r="C195" s="76" t="s">
        <v>13</v>
      </c>
      <c r="D195" s="90">
        <v>1780897000</v>
      </c>
    </row>
    <row r="196" spans="2:4" x14ac:dyDescent="0.25">
      <c r="B196" s="103"/>
      <c r="C196" s="76" t="s">
        <v>17</v>
      </c>
      <c r="D196" s="90">
        <v>3138086000</v>
      </c>
    </row>
    <row r="197" spans="2:4" x14ac:dyDescent="0.25">
      <c r="B197" s="103"/>
      <c r="C197" s="76" t="s">
        <v>15</v>
      </c>
      <c r="D197" s="90">
        <v>2391035000</v>
      </c>
    </row>
    <row r="198" spans="2:4" ht="13" thickBot="1" x14ac:dyDescent="0.3">
      <c r="B198" s="103"/>
      <c r="C198" s="78" t="s">
        <v>16</v>
      </c>
      <c r="D198" s="91">
        <v>2158757000</v>
      </c>
    </row>
    <row r="199" spans="2:4" x14ac:dyDescent="0.25">
      <c r="B199" s="102">
        <v>2020</v>
      </c>
      <c r="C199" s="77" t="s">
        <v>5</v>
      </c>
      <c r="D199" s="89">
        <v>2585185000</v>
      </c>
    </row>
    <row r="200" spans="2:4" x14ac:dyDescent="0.25">
      <c r="B200" s="103"/>
      <c r="C200" s="76" t="s">
        <v>6</v>
      </c>
      <c r="D200" s="90">
        <v>1970311000</v>
      </c>
    </row>
    <row r="201" spans="2:4" x14ac:dyDescent="0.25">
      <c r="B201" s="103"/>
      <c r="C201" s="76" t="s">
        <v>7</v>
      </c>
      <c r="D201" s="90">
        <v>5750000</v>
      </c>
    </row>
    <row r="202" spans="2:4" x14ac:dyDescent="0.25">
      <c r="B202" s="103"/>
      <c r="C202" s="76" t="s">
        <v>8</v>
      </c>
      <c r="D202" s="90">
        <v>7888000</v>
      </c>
    </row>
    <row r="203" spans="2:4" x14ac:dyDescent="0.25">
      <c r="B203" s="103"/>
      <c r="C203" s="76" t="s">
        <v>9</v>
      </c>
      <c r="D203" s="90">
        <v>3621000</v>
      </c>
    </row>
    <row r="204" spans="2:4" x14ac:dyDescent="0.25">
      <c r="B204" s="103"/>
      <c r="C204" s="76" t="s">
        <v>10</v>
      </c>
      <c r="D204" s="90">
        <v>1384000</v>
      </c>
    </row>
    <row r="205" spans="2:4" x14ac:dyDescent="0.25">
      <c r="B205" s="103"/>
      <c r="C205" s="76" t="s">
        <v>11</v>
      </c>
      <c r="D205" s="90">
        <v>13720000</v>
      </c>
    </row>
    <row r="206" spans="2:4" x14ac:dyDescent="0.25">
      <c r="B206" s="103"/>
      <c r="C206" s="76" t="s">
        <v>12</v>
      </c>
      <c r="D206" s="90">
        <v>851168000</v>
      </c>
    </row>
    <row r="207" spans="2:4" x14ac:dyDescent="0.25">
      <c r="B207" s="103"/>
      <c r="C207" s="76" t="s">
        <v>13</v>
      </c>
      <c r="D207" s="90">
        <v>68523865</v>
      </c>
    </row>
    <row r="208" spans="2:4" x14ac:dyDescent="0.25">
      <c r="B208" s="103"/>
      <c r="C208" s="76" t="s">
        <v>17</v>
      </c>
      <c r="D208" s="90">
        <v>57405000</v>
      </c>
    </row>
    <row r="209" spans="2:4" x14ac:dyDescent="0.25">
      <c r="B209" s="103"/>
      <c r="C209" s="76" t="s">
        <v>15</v>
      </c>
      <c r="D209" s="90">
        <v>134391000</v>
      </c>
    </row>
    <row r="210" spans="2:4" ht="13" thickBot="1" x14ac:dyDescent="0.3">
      <c r="B210" s="103"/>
      <c r="C210" s="78" t="s">
        <v>16</v>
      </c>
      <c r="D210" s="91">
        <v>265217000</v>
      </c>
    </row>
    <row r="211" spans="2:4" x14ac:dyDescent="0.25">
      <c r="B211" s="102">
        <v>2021</v>
      </c>
      <c r="C211" s="77" t="s">
        <v>5</v>
      </c>
      <c r="D211" s="89">
        <v>225426000</v>
      </c>
    </row>
    <row r="212" spans="2:4" x14ac:dyDescent="0.25">
      <c r="B212" s="103"/>
      <c r="C212" s="76" t="s">
        <v>6</v>
      </c>
      <c r="D212" s="90">
        <v>394785000</v>
      </c>
    </row>
    <row r="213" spans="2:4" x14ac:dyDescent="0.25">
      <c r="B213" s="103"/>
      <c r="C213" s="76" t="s">
        <v>7</v>
      </c>
      <c r="D213" s="90">
        <v>565853000</v>
      </c>
    </row>
    <row r="214" spans="2:4" x14ac:dyDescent="0.25">
      <c r="B214" s="103"/>
      <c r="C214" s="76" t="s">
        <v>8</v>
      </c>
      <c r="D214" s="90">
        <v>393548990</v>
      </c>
    </row>
    <row r="215" spans="2:4" x14ac:dyDescent="0.25">
      <c r="B215" s="103"/>
      <c r="C215" s="76" t="s">
        <v>9</v>
      </c>
      <c r="D215" s="90">
        <v>938219000</v>
      </c>
    </row>
    <row r="216" spans="2:4" x14ac:dyDescent="0.25">
      <c r="B216" s="103"/>
      <c r="C216" s="76" t="s">
        <v>10</v>
      </c>
      <c r="D216" s="90">
        <v>1931940000</v>
      </c>
    </row>
    <row r="217" spans="2:4" x14ac:dyDescent="0.25">
      <c r="B217" s="103"/>
      <c r="C217" s="76" t="s">
        <v>11</v>
      </c>
      <c r="D217" s="90">
        <v>2037704000</v>
      </c>
    </row>
    <row r="218" spans="2:4" x14ac:dyDescent="0.25">
      <c r="B218" s="103"/>
      <c r="C218" s="76" t="s">
        <v>12</v>
      </c>
      <c r="D218" s="90">
        <v>1272579000</v>
      </c>
    </row>
    <row r="219" spans="2:4" x14ac:dyDescent="0.25">
      <c r="B219" s="103"/>
      <c r="C219" s="76" t="s">
        <v>13</v>
      </c>
      <c r="D219" s="90">
        <v>988776000</v>
      </c>
    </row>
    <row r="220" spans="2:4" x14ac:dyDescent="0.25">
      <c r="B220" s="103"/>
      <c r="C220" s="76" t="s">
        <v>17</v>
      </c>
      <c r="D220" s="90">
        <v>1621300000</v>
      </c>
    </row>
    <row r="221" spans="2:4" x14ac:dyDescent="0.25">
      <c r="B221" s="103"/>
      <c r="C221" s="76" t="s">
        <v>15</v>
      </c>
      <c r="D221" s="90">
        <v>2005657000</v>
      </c>
    </row>
    <row r="222" spans="2:4" ht="13" thickBot="1" x14ac:dyDescent="0.3">
      <c r="B222" s="103"/>
      <c r="C222" s="78" t="s">
        <v>16</v>
      </c>
      <c r="D222" s="92">
        <v>3391306975</v>
      </c>
    </row>
    <row r="223" spans="2:4" ht="12.75" customHeight="1" x14ac:dyDescent="0.25">
      <c r="B223" s="99">
        <v>2022</v>
      </c>
      <c r="C223" s="82" t="s">
        <v>5</v>
      </c>
      <c r="D223" s="89">
        <v>1627584000</v>
      </c>
    </row>
    <row r="224" spans="2:4" ht="12.75" customHeight="1" x14ac:dyDescent="0.25">
      <c r="B224" s="100"/>
      <c r="C224" s="81" t="s">
        <v>6</v>
      </c>
      <c r="D224" s="90">
        <v>901720000</v>
      </c>
    </row>
    <row r="225" spans="2:4" ht="12.75" customHeight="1" x14ac:dyDescent="0.25">
      <c r="B225" s="100"/>
      <c r="C225" s="81" t="s">
        <v>7</v>
      </c>
      <c r="D225" s="90">
        <v>1668277000</v>
      </c>
    </row>
    <row r="226" spans="2:4" ht="12.75" customHeight="1" x14ac:dyDescent="0.25">
      <c r="B226" s="100"/>
      <c r="C226" s="81" t="s">
        <v>8</v>
      </c>
      <c r="D226" s="90">
        <v>1865187000</v>
      </c>
    </row>
    <row r="227" spans="2:4" ht="12.75" customHeight="1" x14ac:dyDescent="0.25">
      <c r="B227" s="100"/>
      <c r="C227" s="81" t="s">
        <v>9</v>
      </c>
      <c r="D227" s="90">
        <v>2461296000</v>
      </c>
    </row>
    <row r="228" spans="2:4" ht="12.75" customHeight="1" x14ac:dyDescent="0.25">
      <c r="B228" s="100"/>
      <c r="C228" s="81" t="s">
        <v>10</v>
      </c>
      <c r="D228" s="90">
        <v>2579777000</v>
      </c>
    </row>
    <row r="229" spans="2:4" ht="12.75" customHeight="1" x14ac:dyDescent="0.25">
      <c r="B229" s="100"/>
      <c r="C229" s="81" t="s">
        <v>11</v>
      </c>
      <c r="D229" s="90">
        <v>3534644000</v>
      </c>
    </row>
    <row r="230" spans="2:4" ht="12.75" customHeight="1" x14ac:dyDescent="0.25">
      <c r="B230" s="100"/>
      <c r="C230" s="81" t="s">
        <v>12</v>
      </c>
      <c r="D230" s="93">
        <v>1559329000</v>
      </c>
    </row>
    <row r="231" spans="2:4" ht="12.75" customHeight="1" x14ac:dyDescent="0.25">
      <c r="B231" s="100"/>
      <c r="C231" s="81" t="s">
        <v>13</v>
      </c>
      <c r="D231" s="93">
        <v>1120721000</v>
      </c>
    </row>
    <row r="232" spans="2:4" ht="12.75" customHeight="1" x14ac:dyDescent="0.25">
      <c r="B232" s="100"/>
      <c r="C232" s="81" t="s">
        <v>17</v>
      </c>
      <c r="D232" s="93">
        <v>1844467000</v>
      </c>
    </row>
    <row r="233" spans="2:4" ht="12.75" customHeight="1" x14ac:dyDescent="0.25">
      <c r="B233" s="100"/>
      <c r="C233" s="81" t="s">
        <v>15</v>
      </c>
      <c r="D233" s="93">
        <v>1991416000</v>
      </c>
    </row>
    <row r="234" spans="2:4" ht="12.75" customHeight="1" thickBot="1" x14ac:dyDescent="0.3">
      <c r="B234" s="101"/>
      <c r="C234" s="83" t="s">
        <v>16</v>
      </c>
      <c r="D234" s="94">
        <v>2885349000</v>
      </c>
    </row>
    <row r="235" spans="2:4" ht="13.9" customHeight="1" x14ac:dyDescent="0.25">
      <c r="B235" s="99">
        <v>2023</v>
      </c>
      <c r="C235" s="82" t="s">
        <v>5</v>
      </c>
      <c r="D235" s="89">
        <v>3193032000</v>
      </c>
    </row>
    <row r="236" spans="2:4" x14ac:dyDescent="0.25">
      <c r="B236" s="100"/>
      <c r="C236" s="81" t="s">
        <v>6</v>
      </c>
      <c r="D236" s="90">
        <v>1889531000</v>
      </c>
    </row>
    <row r="237" spans="2:4" x14ac:dyDescent="0.25">
      <c r="B237" s="100"/>
      <c r="C237" s="81" t="s">
        <v>7</v>
      </c>
      <c r="D237" s="90">
        <v>1947303000</v>
      </c>
    </row>
    <row r="238" spans="2:4" x14ac:dyDescent="0.25">
      <c r="B238" s="100"/>
      <c r="C238" s="81" t="s">
        <v>8</v>
      </c>
      <c r="D238" s="90">
        <v>4506744000</v>
      </c>
    </row>
    <row r="239" spans="2:4" x14ac:dyDescent="0.25">
      <c r="B239" s="100"/>
      <c r="C239" s="81" t="s">
        <v>9</v>
      </c>
      <c r="D239" s="90">
        <v>3539937000</v>
      </c>
    </row>
    <row r="240" spans="2:4" x14ac:dyDescent="0.25">
      <c r="B240" s="100"/>
      <c r="C240" s="81" t="s">
        <v>10</v>
      </c>
      <c r="D240" s="90">
        <v>3308063000</v>
      </c>
    </row>
    <row r="241" spans="2:4" x14ac:dyDescent="0.25">
      <c r="B241" s="100"/>
      <c r="C241" s="81" t="s">
        <v>11</v>
      </c>
      <c r="D241" s="90">
        <v>4471833000</v>
      </c>
    </row>
    <row r="242" spans="2:4" x14ac:dyDescent="0.25">
      <c r="B242" s="100"/>
      <c r="C242" s="81" t="s">
        <v>12</v>
      </c>
      <c r="D242" s="93">
        <v>2336691000</v>
      </c>
    </row>
    <row r="243" spans="2:4" x14ac:dyDescent="0.25">
      <c r="B243" s="100"/>
      <c r="C243" s="81" t="s">
        <v>13</v>
      </c>
      <c r="D243" s="93">
        <v>2350228000</v>
      </c>
    </row>
    <row r="244" spans="2:4" x14ac:dyDescent="0.25">
      <c r="B244" s="100"/>
      <c r="C244" s="81" t="s">
        <v>17</v>
      </c>
      <c r="D244" s="93">
        <v>1952470000</v>
      </c>
    </row>
    <row r="245" spans="2:4" x14ac:dyDescent="0.25">
      <c r="B245" s="100"/>
      <c r="C245" s="81" t="s">
        <v>15</v>
      </c>
      <c r="D245" s="93">
        <v>1576620000</v>
      </c>
    </row>
    <row r="246" spans="2:4" ht="13" thickBot="1" x14ac:dyDescent="0.3">
      <c r="B246" s="101"/>
      <c r="C246" s="83" t="s">
        <v>16</v>
      </c>
      <c r="D246" s="94">
        <v>2064401000</v>
      </c>
    </row>
    <row r="247" spans="2:4" x14ac:dyDescent="0.25">
      <c r="B247" s="99">
        <v>2024</v>
      </c>
      <c r="C247" s="82" t="s">
        <v>5</v>
      </c>
      <c r="D247" s="89">
        <v>2098737000</v>
      </c>
    </row>
    <row r="248" spans="2:4" x14ac:dyDescent="0.25">
      <c r="B248" s="100"/>
      <c r="C248" s="81" t="s">
        <v>6</v>
      </c>
      <c r="D248" s="90">
        <v>1332403000</v>
      </c>
    </row>
    <row r="249" spans="2:4" x14ac:dyDescent="0.25">
      <c r="B249" s="100"/>
      <c r="C249" s="81" t="s">
        <v>7</v>
      </c>
      <c r="D249" s="90">
        <v>2314796000</v>
      </c>
    </row>
    <row r="250" spans="2:4" x14ac:dyDescent="0.25">
      <c r="B250" s="100"/>
      <c r="C250" s="81" t="s">
        <v>8</v>
      </c>
      <c r="D250" s="90">
        <v>1572631000</v>
      </c>
    </row>
    <row r="251" spans="2:4" x14ac:dyDescent="0.25">
      <c r="B251" s="100"/>
      <c r="C251" s="81" t="s">
        <v>9</v>
      </c>
      <c r="D251" s="90">
        <v>2183117000</v>
      </c>
    </row>
    <row r="252" spans="2:4" x14ac:dyDescent="0.25">
      <c r="B252" s="100"/>
      <c r="C252" s="81" t="s">
        <v>10</v>
      </c>
      <c r="D252" s="90"/>
    </row>
    <row r="253" spans="2:4" x14ac:dyDescent="0.25">
      <c r="B253" s="100"/>
      <c r="C253" s="81" t="s">
        <v>11</v>
      </c>
      <c r="D253" s="90"/>
    </row>
    <row r="254" spans="2:4" x14ac:dyDescent="0.25">
      <c r="B254" s="100"/>
      <c r="C254" s="81" t="s">
        <v>12</v>
      </c>
      <c r="D254" s="93"/>
    </row>
    <row r="255" spans="2:4" x14ac:dyDescent="0.25">
      <c r="B255" s="100"/>
      <c r="C255" s="81" t="s">
        <v>13</v>
      </c>
      <c r="D255" s="93"/>
    </row>
    <row r="256" spans="2:4" x14ac:dyDescent="0.25">
      <c r="B256" s="100"/>
      <c r="C256" s="81" t="s">
        <v>17</v>
      </c>
      <c r="D256" s="93"/>
    </row>
    <row r="257" spans="2:4" x14ac:dyDescent="0.25">
      <c r="B257" s="100"/>
      <c r="C257" s="81" t="s">
        <v>15</v>
      </c>
      <c r="D257" s="93"/>
    </row>
    <row r="258" spans="2:4" ht="13" thickBot="1" x14ac:dyDescent="0.3">
      <c r="B258" s="101"/>
      <c r="C258" s="83" t="s">
        <v>16</v>
      </c>
      <c r="D258" s="94"/>
    </row>
    <row r="259" spans="2:4" ht="13.5" thickBot="1" x14ac:dyDescent="0.35">
      <c r="B259" s="106" t="s">
        <v>19</v>
      </c>
      <c r="C259" s="107"/>
      <c r="D259" s="96">
        <f>SUM(D19:D258)</f>
        <v>344149185930.72034</v>
      </c>
    </row>
    <row r="261" spans="2:4" x14ac:dyDescent="0.2">
      <c r="B261" s="105" t="s">
        <v>22</v>
      </c>
      <c r="C261" s="105"/>
      <c r="D261" s="105"/>
    </row>
    <row r="268" spans="2:4" x14ac:dyDescent="0.25">
      <c r="C268" s="2"/>
    </row>
  </sheetData>
  <sheetProtection selectLockedCells="1" selectUnlockedCells="1"/>
  <mergeCells count="24">
    <mergeCell ref="C2:D3"/>
    <mergeCell ref="B7:B18"/>
    <mergeCell ref="B19:B30"/>
    <mergeCell ref="B31:B42"/>
    <mergeCell ref="B79:B90"/>
    <mergeCell ref="B43:B54"/>
    <mergeCell ref="B55:B66"/>
    <mergeCell ref="B67:B78"/>
    <mergeCell ref="B247:B258"/>
    <mergeCell ref="B235:B246"/>
    <mergeCell ref="B91:B102"/>
    <mergeCell ref="B261:D261"/>
    <mergeCell ref="B259:C259"/>
    <mergeCell ref="B223:B234"/>
    <mergeCell ref="B139:B150"/>
    <mergeCell ref="B151:B162"/>
    <mergeCell ref="B115:B126"/>
    <mergeCell ref="B127:B138"/>
    <mergeCell ref="B211:B222"/>
    <mergeCell ref="B103:B114"/>
    <mergeCell ref="B187:B198"/>
    <mergeCell ref="B163:B174"/>
    <mergeCell ref="B175:B186"/>
    <mergeCell ref="B199:B210"/>
  </mergeCells>
  <phoneticPr fontId="0" type="noConversion"/>
  <pageMargins left="0.75" right="0.75" top="1" bottom="1" header="0" footer="0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7"/>
  <sheetViews>
    <sheetView topLeftCell="A12" zoomScaleNormal="100" workbookViewId="0">
      <selection activeCell="C31" sqref="C31"/>
    </sheetView>
  </sheetViews>
  <sheetFormatPr baseColWidth="10" defaultRowHeight="12.5" x14ac:dyDescent="0.25"/>
  <cols>
    <col min="1" max="1" width="3.453125" customWidth="1"/>
    <col min="2" max="2" width="12.54296875" customWidth="1"/>
    <col min="3" max="3" width="21.26953125" customWidth="1"/>
    <col min="4" max="4" width="6.54296875" customWidth="1"/>
    <col min="6" max="6" width="16.54296875" bestFit="1" customWidth="1"/>
  </cols>
  <sheetData>
    <row r="1" spans="2:4" ht="13" thickBot="1" x14ac:dyDescent="0.3"/>
    <row r="2" spans="2:4" x14ac:dyDescent="0.25">
      <c r="B2" s="121" t="s">
        <v>20</v>
      </c>
      <c r="C2" s="122"/>
    </row>
    <row r="3" spans="2:4" ht="13" thickBot="1" x14ac:dyDescent="0.3">
      <c r="B3" s="123"/>
      <c r="C3" s="124"/>
    </row>
    <row r="4" spans="2:4" ht="13" thickBot="1" x14ac:dyDescent="0.3">
      <c r="C4" s="2"/>
    </row>
    <row r="5" spans="2:4" x14ac:dyDescent="0.25">
      <c r="B5" s="97" t="s">
        <v>4</v>
      </c>
      <c r="C5" s="98" t="s">
        <v>21</v>
      </c>
      <c r="D5" s="5"/>
    </row>
    <row r="6" spans="2:4" ht="13" x14ac:dyDescent="0.25">
      <c r="B6" s="36">
        <v>2003</v>
      </c>
      <c r="C6" s="18">
        <f>+SUM(Mensual!D6)</f>
        <v>1851018568</v>
      </c>
      <c r="D6" s="5"/>
    </row>
    <row r="7" spans="2:4" ht="13" x14ac:dyDescent="0.25">
      <c r="B7" s="36">
        <v>2004</v>
      </c>
      <c r="C7" s="18">
        <f>+SUM(Mensual!D7:D18)</f>
        <v>6394926619</v>
      </c>
    </row>
    <row r="8" spans="2:4" s="1" customFormat="1" ht="13" x14ac:dyDescent="0.3">
      <c r="B8" s="36">
        <v>2005</v>
      </c>
      <c r="C8" s="19">
        <f>+SUM(Mensual!D19:D30)</f>
        <v>5816758144.4099998</v>
      </c>
      <c r="D8"/>
    </row>
    <row r="9" spans="2:4" s="1" customFormat="1" ht="13" x14ac:dyDescent="0.3">
      <c r="B9" s="37">
        <v>2006</v>
      </c>
      <c r="C9" s="18">
        <f>+SUM(Mensual!D31:D42)</f>
        <v>6317277050.3699999</v>
      </c>
      <c r="D9"/>
    </row>
    <row r="10" spans="2:4" ht="13" x14ac:dyDescent="0.25">
      <c r="B10" s="37">
        <v>2007</v>
      </c>
      <c r="C10" s="18">
        <f>+SUM(Mensual!D43:D54)</f>
        <v>6569619586</v>
      </c>
    </row>
    <row r="11" spans="2:4" ht="13" x14ac:dyDescent="0.25">
      <c r="B11" s="38">
        <v>2008</v>
      </c>
      <c r="C11" s="20">
        <f>+SUM(Mensual!D55:D66)</f>
        <v>6907736032.5200005</v>
      </c>
    </row>
    <row r="12" spans="2:4" ht="13" x14ac:dyDescent="0.25">
      <c r="B12" s="38">
        <v>2009</v>
      </c>
      <c r="C12" s="20">
        <f>+SUM(Mensual!D67:D78)</f>
        <v>9846234132.8400002</v>
      </c>
    </row>
    <row r="13" spans="2:4" ht="13" x14ac:dyDescent="0.25">
      <c r="B13" s="38">
        <v>2010</v>
      </c>
      <c r="C13" s="20">
        <f>SUM(Mensual!D79:D90)</f>
        <v>13780502719.595901</v>
      </c>
    </row>
    <row r="14" spans="2:4" ht="13" x14ac:dyDescent="0.25">
      <c r="B14" s="38">
        <v>2011</v>
      </c>
      <c r="C14" s="20">
        <f>SUM(Mensual!D91:D102)</f>
        <v>15629752488.24441</v>
      </c>
    </row>
    <row r="15" spans="2:4" ht="13" x14ac:dyDescent="0.25">
      <c r="B15" s="38">
        <v>2012</v>
      </c>
      <c r="C15" s="20">
        <f>SUM(Mensual!D103:D114)</f>
        <v>15867630786</v>
      </c>
    </row>
    <row r="16" spans="2:4" ht="13" x14ac:dyDescent="0.25">
      <c r="B16" s="38">
        <v>2013</v>
      </c>
      <c r="C16" s="20">
        <f>SUM(Mensual!D115:D126)</f>
        <v>17139009816.039999</v>
      </c>
    </row>
    <row r="17" spans="2:4" ht="13" x14ac:dyDescent="0.25">
      <c r="B17" s="38">
        <v>2014</v>
      </c>
      <c r="C17" s="20">
        <f>SUM(Mensual!D127:D138)</f>
        <v>18818198453.119999</v>
      </c>
    </row>
    <row r="18" spans="2:4" ht="13" x14ac:dyDescent="0.25">
      <c r="B18" s="38">
        <v>2015</v>
      </c>
      <c r="C18" s="20">
        <f>SUM(Mensual!D139:D150)</f>
        <v>24122314688.93</v>
      </c>
    </row>
    <row r="19" spans="2:4" ht="13" x14ac:dyDescent="0.25">
      <c r="B19" s="38">
        <v>2016</v>
      </c>
      <c r="C19" s="20">
        <f>SUM(Mensual!D151:D162)</f>
        <v>25951686043.650002</v>
      </c>
    </row>
    <row r="20" spans="2:4" ht="13" x14ac:dyDescent="0.25">
      <c r="B20" s="38">
        <v>2017</v>
      </c>
      <c r="C20" s="20">
        <f>SUM(Mensual!D163:D174)</f>
        <v>27542972272</v>
      </c>
    </row>
    <row r="21" spans="2:4" ht="13" x14ac:dyDescent="0.25">
      <c r="B21" s="38">
        <v>2018</v>
      </c>
      <c r="C21" s="20">
        <f>SUM(Mensual!D175:D186)</f>
        <v>28156339887</v>
      </c>
    </row>
    <row r="22" spans="2:4" ht="13" x14ac:dyDescent="0.25">
      <c r="B22" s="38">
        <v>2019</v>
      </c>
      <c r="C22" s="20">
        <f>SUM(Mensual!D187:D198)</f>
        <v>33273191000</v>
      </c>
    </row>
    <row r="23" spans="2:4" ht="13" x14ac:dyDescent="0.25">
      <c r="B23" s="38">
        <v>2020</v>
      </c>
      <c r="C23" s="20">
        <f>SUM(Mensual!D199:D210)</f>
        <v>5964563865</v>
      </c>
    </row>
    <row r="24" spans="2:4" ht="13" x14ac:dyDescent="0.25">
      <c r="B24" s="37">
        <v>2021</v>
      </c>
      <c r="C24" s="18">
        <f>SUM(Mensual!D211:D222)</f>
        <v>15767094965</v>
      </c>
    </row>
    <row r="25" spans="2:4" ht="13" x14ac:dyDescent="0.3">
      <c r="B25" s="87">
        <v>2022</v>
      </c>
      <c r="C25" s="18">
        <f>SUM(Mensual!D223:D234)</f>
        <v>24039767000</v>
      </c>
      <c r="D25" s="1"/>
    </row>
    <row r="26" spans="2:4" ht="13" x14ac:dyDescent="0.3">
      <c r="B26" s="95">
        <v>2023</v>
      </c>
      <c r="C26" s="18">
        <f>SUM(Mensual!D235:D246)</f>
        <v>33136853000</v>
      </c>
      <c r="D26" s="1"/>
    </row>
    <row r="27" spans="2:4" ht="13" x14ac:dyDescent="0.3">
      <c r="B27" s="95">
        <v>2024</v>
      </c>
      <c r="C27" s="18">
        <f>SUM(Mensual!D247:D258)</f>
        <v>9501684000</v>
      </c>
      <c r="D27" s="1"/>
    </row>
    <row r="28" spans="2:4" ht="13.5" thickBot="1" x14ac:dyDescent="0.35">
      <c r="B28" s="6" t="s">
        <v>3</v>
      </c>
      <c r="C28" s="21">
        <f>SUM(C6:C27)</f>
        <v>352395131117.72034</v>
      </c>
      <c r="D28" s="1"/>
    </row>
    <row r="29" spans="2:4" ht="12.75" customHeight="1" x14ac:dyDescent="0.25"/>
    <row r="30" spans="2:4" ht="14.25" customHeight="1" x14ac:dyDescent="0.25">
      <c r="B30" s="105" t="s">
        <v>23</v>
      </c>
      <c r="C30" s="125"/>
    </row>
    <row r="32" spans="2:4" x14ac:dyDescent="0.25">
      <c r="B32" s="33"/>
      <c r="C32" s="79"/>
    </row>
    <row r="33" spans="2:6" x14ac:dyDescent="0.25">
      <c r="C33" s="33"/>
    </row>
    <row r="34" spans="2:6" x14ac:dyDescent="0.25">
      <c r="C34" s="33"/>
      <c r="D34" s="33"/>
    </row>
    <row r="35" spans="2:6" x14ac:dyDescent="0.25">
      <c r="B35" s="80"/>
      <c r="D35" s="34"/>
      <c r="F35" s="34"/>
    </row>
    <row r="36" spans="2:6" x14ac:dyDescent="0.25">
      <c r="D36" s="35"/>
    </row>
    <row r="37" spans="2:6" x14ac:dyDescent="0.25">
      <c r="B37" s="79"/>
    </row>
  </sheetData>
  <sheetProtection selectLockedCells="1" selectUnlockedCells="1"/>
  <mergeCells count="2">
    <mergeCell ref="B2:C3"/>
    <mergeCell ref="B30:C30"/>
  </mergeCells>
  <phoneticPr fontId="0" type="noConversion"/>
  <pageMargins left="0.75" right="0.75" top="1" bottom="1" header="0" footer="0"/>
  <pageSetup orientation="portrait" r:id="rId1"/>
  <headerFooter alignWithMargins="0"/>
  <ignoredErrors>
    <ignoredError sqref="C7:C13 C15 C17:C27 C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Mensual</vt:lpstr>
      <vt:lpstr>Anual</vt:lpstr>
    </vt:vector>
  </TitlesOfParts>
  <Company>Ministerio de cultura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ninirojas@proimagenescolombia.com</dc:creator>
  <cp:lastModifiedBy>Nini Rojas</cp:lastModifiedBy>
  <cp:lastPrinted>2007-04-16T17:55:24Z</cp:lastPrinted>
  <dcterms:created xsi:type="dcterms:W3CDTF">2006-04-06T22:13:06Z</dcterms:created>
  <dcterms:modified xsi:type="dcterms:W3CDTF">2024-07-05T00:01:45Z</dcterms:modified>
</cp:coreProperties>
</file>