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120" windowWidth="15300" windowHeight="6270" activeTab="1"/>
  </bookViews>
  <sheets>
    <sheet name="BASE DE DATOS" sheetId="1" r:id="rId1"/>
    <sheet name="GRAFICAS" sheetId="2" r:id="rId2"/>
    <sheet name="PARTICIPACIÓN" sheetId="3" r:id="rId3"/>
  </sheets>
  <calcPr calcId="145621"/>
  <pivotCaches>
    <pivotCache cacheId="1" r:id="rId4"/>
  </pivotCaches>
</workbook>
</file>

<file path=xl/calcChain.xml><?xml version="1.0" encoding="utf-8"?>
<calcChain xmlns="http://schemas.openxmlformats.org/spreadsheetml/2006/main">
  <c r="E7" i="2" l="1"/>
  <c r="D32" i="2" l="1"/>
  <c r="D33" i="2"/>
  <c r="D34" i="2"/>
  <c r="D35" i="2"/>
  <c r="D36" i="2"/>
  <c r="D37" i="2"/>
  <c r="D31" i="2"/>
  <c r="D8" i="2"/>
  <c r="D9" i="2"/>
  <c r="D10" i="2"/>
  <c r="D11" i="2"/>
  <c r="D12" i="2"/>
  <c r="D13" i="2"/>
  <c r="D7" i="2"/>
  <c r="F18" i="3" l="1"/>
  <c r="F17" i="3"/>
  <c r="F16" i="3"/>
  <c r="F15" i="3"/>
  <c r="F14" i="3"/>
  <c r="F13" i="3"/>
  <c r="F12" i="3"/>
  <c r="F11" i="3"/>
  <c r="F10" i="3"/>
  <c r="F9" i="3"/>
  <c r="F8" i="3"/>
  <c r="F7" i="3"/>
  <c r="F6" i="3"/>
</calcChain>
</file>

<file path=xl/sharedStrings.xml><?xml version="1.0" encoding="utf-8"?>
<sst xmlns="http://schemas.openxmlformats.org/spreadsheetml/2006/main" count="22" uniqueCount="13">
  <si>
    <t>AÑO</t>
  </si>
  <si>
    <t>SEMESTRE</t>
  </si>
  <si>
    <t>TAQUILLA</t>
  </si>
  <si>
    <t>ASISTENCIA</t>
  </si>
  <si>
    <t>Total general</t>
  </si>
  <si>
    <t>Etiquetas de fila</t>
  </si>
  <si>
    <t>Suma de ASISTENCIA</t>
  </si>
  <si>
    <t>1 SMESTRE AÑO</t>
  </si>
  <si>
    <t>(Todas)</t>
  </si>
  <si>
    <t>TOTAL</t>
  </si>
  <si>
    <t>PARTICIPACIÓN</t>
  </si>
  <si>
    <t>ASISTENCIA EN MILES</t>
  </si>
  <si>
    <t>DISMINUCIÓN 2012-2013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</si>
</sst>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2">
    <xf numFmtId="0" fontId="0" fillId="0" borderId="0" xfId="0"/>
    <xf numFmtId="0" fontId="18" fillId="0" borderId="10" xfId="0" applyNumberFormat="1" applyFont="1" applyFill="1" applyBorder="1" applyAlignment="1" applyProtection="1">
      <alignment horizontal="center" vertical="center"/>
    </xf>
    <xf numFmtId="0" fontId="0" fillId="0" borderId="10" xfId="0" applyBorder="1"/>
    <xf numFmtId="0" fontId="0" fillId="0" borderId="0" xfId="0" applyAlignment="1">
      <alignment horizontal="left"/>
    </xf>
    <xf numFmtId="0" fontId="0" fillId="0" borderId="0" xfId="0" pivotButton="1"/>
    <xf numFmtId="165" fontId="0" fillId="0" borderId="10" xfId="1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6" fillId="33" borderId="10" xfId="0" applyFont="1" applyFill="1" applyBorder="1" applyAlignment="1">
      <alignment horizontal="center" vertical="center"/>
    </xf>
    <xf numFmtId="165" fontId="0" fillId="0" borderId="0" xfId="0" applyNumberFormat="1"/>
    <xf numFmtId="0" fontId="0" fillId="0" borderId="10" xfId="0" applyBorder="1" applyAlignment="1">
      <alignment horizontal="left"/>
    </xf>
    <xf numFmtId="0" fontId="0" fillId="0" borderId="10" xfId="0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165" fontId="0" fillId="0" borderId="10" xfId="0" applyNumberFormat="1" applyBorder="1" applyAlignment="1">
      <alignment horizontal="center" vertical="center"/>
    </xf>
    <xf numFmtId="10" fontId="0" fillId="0" borderId="10" xfId="2" applyNumberFormat="1" applyFont="1" applyBorder="1"/>
    <xf numFmtId="1" fontId="0" fillId="0" borderId="10" xfId="0" applyNumberFormat="1" applyFont="1" applyFill="1" applyBorder="1" applyAlignment="1">
      <alignment horizontal="center" vertical="center"/>
    </xf>
    <xf numFmtId="165" fontId="0" fillId="0" borderId="10" xfId="0" applyNumberFormat="1" applyBorder="1"/>
    <xf numFmtId="0" fontId="0" fillId="0" borderId="10" xfId="0" applyFill="1" applyBorder="1" applyAlignment="1">
      <alignment horizontal="center" vertical="center"/>
    </xf>
    <xf numFmtId="165" fontId="0" fillId="0" borderId="10" xfId="1" applyNumberFormat="1" applyFont="1" applyFill="1" applyBorder="1" applyAlignment="1">
      <alignment horizontal="center" vertical="center"/>
    </xf>
    <xf numFmtId="0" fontId="16" fillId="33" borderId="10" xfId="0" applyFont="1" applyFill="1" applyBorder="1" applyAlignment="1">
      <alignment horizontal="center" vertical="center" wrapText="1"/>
    </xf>
    <xf numFmtId="10" fontId="0" fillId="0" borderId="11" xfId="2" applyNumberFormat="1" applyFont="1" applyBorder="1" applyAlignment="1">
      <alignment horizontal="center" vertical="center" wrapText="1"/>
    </xf>
    <xf numFmtId="10" fontId="0" fillId="0" borderId="12" xfId="2" applyNumberFormat="1" applyFont="1" applyBorder="1" applyAlignment="1">
      <alignment horizontal="center" vertical="center" wrapText="1"/>
    </xf>
    <xf numFmtId="10" fontId="0" fillId="0" borderId="13" xfId="2" applyNumberFormat="1" applyFont="1" applyBorder="1" applyAlignment="1">
      <alignment horizontal="center" vertical="center" wrapText="1"/>
    </xf>
  </cellXfs>
  <cellStyles count="44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Neutral" xfId="10" builtinId="28" customBuiltin="1"/>
    <cellStyle name="Normal" xfId="0" builtinId="0"/>
    <cellStyle name="Notas" xfId="17" builtinId="10" customBuiltin="1"/>
    <cellStyle name="Porcentaje" xfId="2" builtinId="5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otal" xfId="19" builtinId="25" customBuiltin="1"/>
  </cellStyles>
  <dxfs count="1">
    <dxf>
      <numFmt numFmtId="165" formatCode="_-* #,##0\ _€_-;\-* #,##0\ _€_-;_-* &quot;-&quot;??\ _€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3637121650873454"/>
          <c:y val="0.17924876435131526"/>
          <c:w val="0.82189691077347726"/>
          <c:h val="0.6150996181202639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GRAFICAS!$C$6</c:f>
              <c:strCache>
                <c:ptCount val="1"/>
                <c:pt idx="0">
                  <c:v>ASISTENCIA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Pt>
            <c:idx val="6"/>
            <c:invertIfNegative val="0"/>
            <c:bubble3D val="0"/>
            <c:spPr>
              <a:solidFill>
                <a:schemeClr val="accent1"/>
              </a:solidFill>
            </c:spPr>
          </c:dPt>
          <c:dPt>
            <c:idx val="7"/>
            <c:invertIfNegative val="0"/>
            <c:bubble3D val="0"/>
            <c:spPr>
              <a:solidFill>
                <a:schemeClr val="accent1"/>
              </a:solidFill>
            </c:spPr>
          </c:dPt>
          <c:cat>
            <c:numRef>
              <c:f>GRAFICAS!$B$7:$B$13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GRAFICAS!$D$7:$D$13</c:f>
              <c:numCache>
                <c:formatCode>0</c:formatCode>
                <c:ptCount val="7"/>
                <c:pt idx="0">
                  <c:v>2387.1350000000002</c:v>
                </c:pt>
                <c:pt idx="1">
                  <c:v>2278.4290000000001</c:v>
                </c:pt>
                <c:pt idx="2">
                  <c:v>1208.28</c:v>
                </c:pt>
                <c:pt idx="3">
                  <c:v>1530.7</c:v>
                </c:pt>
                <c:pt idx="4">
                  <c:v>2993.7370000000001</c:v>
                </c:pt>
                <c:pt idx="5">
                  <c:v>3386.0909999999999</c:v>
                </c:pt>
                <c:pt idx="6">
                  <c:v>2171.7629999999999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shape val="box"/>
        <c:axId val="216533632"/>
        <c:axId val="216535424"/>
        <c:axId val="0"/>
      </c:bar3DChart>
      <c:catAx>
        <c:axId val="216533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16535424"/>
        <c:crosses val="autoZero"/>
        <c:auto val="1"/>
        <c:lblAlgn val="ctr"/>
        <c:lblOffset val="100"/>
        <c:noMultiLvlLbl val="0"/>
      </c:catAx>
      <c:valAx>
        <c:axId val="216535424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nextTo"/>
        <c:crossAx val="21653363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Garamond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Garamond" pitchFamily="18" charset="0"/>
              </a:defRPr>
            </a:pPr>
            <a:r>
              <a:rPr lang="en-US" sz="1000">
                <a:latin typeface="Garamond" pitchFamily="18" charset="0"/>
              </a:rPr>
              <a:t>ASISTENCIA PELICULAS COLOMBIANAS COMPARACIÓN PRIMER SEMESTRE DE CADA AÑO PERIODO 2007-2013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GRAFICAS!$B$31:$B$37</c:f>
              <c:strCache>
                <c:ptCount val="1"/>
                <c:pt idx="0">
                  <c:v>2007 2008 2009 2010 2011 2012 2013</c:v>
                </c:pt>
              </c:strCache>
            </c:strRef>
          </c:tx>
          <c:invertIfNegative val="0"/>
          <c:cat>
            <c:numRef>
              <c:f>GRAFICAS!$B$31:$B$37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GRAFICAS!$D$31:$D$37</c:f>
              <c:numCache>
                <c:formatCode>_-* #,##0\ _€_-;\-* #,##0\ _€_-;_-* "-"??\ _€_-;_-@_-</c:formatCode>
                <c:ptCount val="7"/>
                <c:pt idx="0">
                  <c:v>1468.73</c:v>
                </c:pt>
                <c:pt idx="1">
                  <c:v>1766.0129999999999</c:v>
                </c:pt>
                <c:pt idx="2">
                  <c:v>653.73299999999995</c:v>
                </c:pt>
                <c:pt idx="3">
                  <c:v>767.32299999999998</c:v>
                </c:pt>
                <c:pt idx="4">
                  <c:v>2176.8429999999998</c:v>
                </c:pt>
                <c:pt idx="5">
                  <c:v>1630.75</c:v>
                </c:pt>
                <c:pt idx="6">
                  <c:v>1416.691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shape val="box"/>
        <c:axId val="219802240"/>
        <c:axId val="220139904"/>
        <c:axId val="0"/>
      </c:bar3DChart>
      <c:catAx>
        <c:axId val="219802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20139904"/>
        <c:crosses val="autoZero"/>
        <c:auto val="1"/>
        <c:lblAlgn val="ctr"/>
        <c:lblOffset val="100"/>
        <c:noMultiLvlLbl val="0"/>
      </c:catAx>
      <c:valAx>
        <c:axId val="220139904"/>
        <c:scaling>
          <c:orientation val="minMax"/>
        </c:scaling>
        <c:delete val="0"/>
        <c:axPos val="l"/>
        <c:numFmt formatCode="_-* #,##0\ _€_-;\-* #,##0\ _€_-;_-* &quot;-&quot;??\ _€_-;_-@_-" sourceLinked="1"/>
        <c:majorTickMark val="none"/>
        <c:minorTickMark val="none"/>
        <c:tickLblPos val="nextTo"/>
        <c:crossAx val="2198022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1312099008457276"/>
          <c:y val="0.14218009478672985"/>
          <c:w val="0.86141604695246432"/>
          <c:h val="0.70748964436317496"/>
        </c:manualLayout>
      </c:layout>
      <c:bar3DChart>
        <c:barDir val="col"/>
        <c:grouping val="clustered"/>
        <c:varyColors val="0"/>
        <c:ser>
          <c:idx val="0"/>
          <c:order val="0"/>
          <c:tx>
            <c:v>Porcentaje de espectadores primer semestre</c:v>
          </c:tx>
          <c:invertIfNegative val="0"/>
          <c:dLbls>
            <c:dLbl>
              <c:idx val="3"/>
              <c:layout>
                <c:manualLayout>
                  <c:x val="-1.2638230647709321E-2"/>
                  <c:y val="-2.03340595497458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6850974196945839E-2"/>
                  <c:y val="-5.809731299927378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latin typeface="Garamond" pitchFamily="18" charset="0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PARTICIPACIÓN!$H$5:$N$5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PARTICIPACIÓN!$H$6:$N$6</c:f>
              <c:numCache>
                <c:formatCode>0.00%</c:formatCode>
                <c:ptCount val="7"/>
                <c:pt idx="0">
                  <c:v>0.6152689311664401</c:v>
                </c:pt>
                <c:pt idx="1">
                  <c:v>0.7751011771707611</c:v>
                </c:pt>
                <c:pt idx="2">
                  <c:v>0.54104429436885493</c:v>
                </c:pt>
                <c:pt idx="3">
                  <c:v>0.50128895276670804</c:v>
                </c:pt>
                <c:pt idx="4">
                  <c:v>0.72713234328867227</c:v>
                </c:pt>
                <c:pt idx="5">
                  <c:v>0.48160253224145483</c:v>
                </c:pt>
                <c:pt idx="6">
                  <c:v>1</c:v>
                </c:pt>
              </c:numCache>
            </c:numRef>
          </c:val>
        </c:ser>
        <c:ser>
          <c:idx val="1"/>
          <c:order val="1"/>
          <c:tx>
            <c:v>Porcentaje de espectadores segundo semestre</c:v>
          </c:tx>
          <c:invertIfNegative val="0"/>
          <c:dLbls>
            <c:dLbl>
              <c:idx val="0"/>
              <c:layout>
                <c:manualLayout>
                  <c:x val="1.8957345971563982E-2"/>
                  <c:y val="-5.809731299927378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8957345971563941E-2"/>
                  <c:y val="-2.90486564996368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474460242232754E-2"/>
                  <c:y val="-5.809731299927378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4744602422327618E-2"/>
                  <c:y val="-2.03340595497458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1063717746182278E-2"/>
                  <c:y val="-8.714596949891068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latin typeface="Garamond" pitchFamily="18" charset="0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PARTICIPACIÓN!$H$5:$N$5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PARTICIPACIÓN!$H$7:$N$7</c:f>
              <c:numCache>
                <c:formatCode>0.00%</c:formatCode>
                <c:ptCount val="7"/>
                <c:pt idx="0">
                  <c:v>0.40308695157935576</c:v>
                </c:pt>
                <c:pt idx="1">
                  <c:v>0.22489882282923893</c:v>
                </c:pt>
                <c:pt idx="2">
                  <c:v>0.45895570563114507</c:v>
                </c:pt>
                <c:pt idx="3">
                  <c:v>0.49871104723329196</c:v>
                </c:pt>
                <c:pt idx="4">
                  <c:v>0.27286765671132768</c:v>
                </c:pt>
                <c:pt idx="5">
                  <c:v>0.51839746775854523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shape val="box"/>
        <c:axId val="220576000"/>
        <c:axId val="220590080"/>
        <c:axId val="0"/>
      </c:bar3DChart>
      <c:catAx>
        <c:axId val="220576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Garamond" pitchFamily="18" charset="0"/>
              </a:defRPr>
            </a:pPr>
            <a:endParaRPr lang="es-CO"/>
          </a:p>
        </c:txPr>
        <c:crossAx val="220590080"/>
        <c:crosses val="autoZero"/>
        <c:auto val="1"/>
        <c:lblAlgn val="ctr"/>
        <c:lblOffset val="100"/>
        <c:noMultiLvlLbl val="0"/>
      </c:catAx>
      <c:valAx>
        <c:axId val="220590080"/>
        <c:scaling>
          <c:orientation val="minMax"/>
        </c:scaling>
        <c:delete val="0"/>
        <c:axPos val="l"/>
        <c:numFmt formatCode="0.00%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Garamond" pitchFamily="18" charset="0"/>
              </a:defRPr>
            </a:pPr>
            <a:endParaRPr lang="es-CO"/>
          </a:p>
        </c:txPr>
        <c:crossAx val="2205760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744629</xdr:colOff>
      <xdr:row>3</xdr:row>
      <xdr:rowOff>14193</xdr:rowOff>
    </xdr:from>
    <xdr:to>
      <xdr:col>13</xdr:col>
      <xdr:colOff>735104</xdr:colOff>
      <xdr:row>26</xdr:row>
      <xdr:rowOff>185643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156883</xdr:colOff>
      <xdr:row>28</xdr:row>
      <xdr:rowOff>158001</xdr:rowOff>
    </xdr:from>
    <xdr:to>
      <xdr:col>13</xdr:col>
      <xdr:colOff>717177</xdr:colOff>
      <xdr:row>47</xdr:row>
      <xdr:rowOff>56028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0.10043</cdr:x>
      <cdr:y>0.02895</cdr:y>
    </cdr:from>
    <cdr:to>
      <cdr:x>0.98048</cdr:x>
      <cdr:y>0.14985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611282" y="131484"/>
          <a:ext cx="5356412" cy="5490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CO" sz="1000">
              <a:latin typeface="Garamond" pitchFamily="18" charset="0"/>
            </a:rPr>
            <a:t>ASISTENCIA PELICULAS COLOMBIANAS 2007-2013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761999</xdr:colOff>
      <xdr:row>9</xdr:row>
      <xdr:rowOff>19049</xdr:rowOff>
    </xdr:from>
    <xdr:to>
      <xdr:col>14</xdr:col>
      <xdr:colOff>695324</xdr:colOff>
      <xdr:row>32</xdr:row>
      <xdr:rowOff>9524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0.17188</cdr:x>
      <cdr:y>0.03145</cdr:y>
    </cdr:from>
    <cdr:to>
      <cdr:x>0.91146</cdr:x>
      <cdr:y>0.1522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942975" y="119063"/>
          <a:ext cx="4057650" cy="457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CO" sz="800">
              <a:latin typeface="Garamond" pitchFamily="18" charset="0"/>
            </a:rPr>
            <a:t>PORCENTAJE</a:t>
          </a:r>
          <a:r>
            <a:rPr lang="es-CO" sz="800" baseline="0">
              <a:latin typeface="Garamond" pitchFamily="18" charset="0"/>
            </a:rPr>
            <a:t> DE ASISTENCIA A PELICULAS COLOMBIANAS POR SEMESTRE 2007-2013</a:t>
          </a:r>
          <a:endParaRPr lang="es-CO" sz="800">
            <a:latin typeface="Garamond" pitchFamily="18" charset="0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ergio Murillo" refreshedDate="41654.611202314816" createdVersion="4" refreshedVersion="4" minRefreshableVersion="3" recordCount="14">
  <cacheSource type="worksheet">
    <worksheetSource ref="B4:E18" sheet="BASE DE DATOS"/>
  </cacheSource>
  <cacheFields count="4">
    <cacheField name="AÑO" numFmtId="0">
      <sharedItems containsSemiMixedTypes="0" containsString="0" containsNumber="1" containsInteger="1" minValue="2007" maxValue="2013" count="7">
        <n v="2007"/>
        <n v="2008"/>
        <n v="2009"/>
        <n v="2010"/>
        <n v="2011"/>
        <n v="2012"/>
        <n v="2013"/>
      </sharedItems>
    </cacheField>
    <cacheField name="SEMESTRE" numFmtId="0">
      <sharedItems containsSemiMixedTypes="0" containsString="0" containsNumber="1" containsInteger="1" minValue="1" maxValue="2" count="2">
        <n v="1"/>
        <n v="2"/>
      </sharedItems>
    </cacheField>
    <cacheField name="TAQUILLA" numFmtId="165">
      <sharedItems containsSemiMixedTypes="0" containsString="0" containsNumber="1" containsInteger="1" minValue="3815318071" maxValue="14875142480"/>
    </cacheField>
    <cacheField name="ASISTENCIA" numFmtId="165">
      <sharedItems containsSemiMixedTypes="0" containsString="0" containsNumber="1" containsInteger="1" minValue="512416" maxValue="217684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">
  <r>
    <x v="0"/>
    <x v="0"/>
    <n v="11000710100"/>
    <n v="1468730"/>
  </r>
  <r>
    <x v="0"/>
    <x v="1"/>
    <n v="6931117412"/>
    <n v="918405"/>
  </r>
  <r>
    <x v="1"/>
    <x v="0"/>
    <n v="13661137819"/>
    <n v="1766013"/>
  </r>
  <r>
    <x v="1"/>
    <x v="1"/>
    <n v="3831941927"/>
    <n v="512416"/>
  </r>
  <r>
    <x v="2"/>
    <x v="0"/>
    <n v="4794569666"/>
    <n v="653733"/>
  </r>
  <r>
    <x v="2"/>
    <x v="1"/>
    <n v="3815318071"/>
    <n v="554547"/>
  </r>
  <r>
    <x v="3"/>
    <x v="0"/>
    <n v="4924887340"/>
    <n v="767323"/>
  </r>
  <r>
    <x v="3"/>
    <x v="1"/>
    <n v="5099134636"/>
    <n v="763377"/>
  </r>
  <r>
    <x v="4"/>
    <x v="0"/>
    <n v="14875142480"/>
    <n v="2176843"/>
  </r>
  <r>
    <x v="4"/>
    <x v="1"/>
    <n v="5546706200"/>
    <n v="816894"/>
  </r>
  <r>
    <x v="5"/>
    <x v="0"/>
    <n v="11251299450"/>
    <n v="1630750"/>
  </r>
  <r>
    <x v="5"/>
    <x v="1"/>
    <n v="12576679400"/>
    <n v="1755341"/>
  </r>
  <r>
    <x v="6"/>
    <x v="0"/>
    <n v="9960268450"/>
    <n v="1416691"/>
  </r>
  <r>
    <x v="6"/>
    <x v="1"/>
    <n v="5631910750"/>
    <n v="75507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G3:H11" firstHeaderRow="1" firstDataRow="1" firstDataCol="1" rowPageCount="1" colPageCount="1"/>
  <pivotFields count="4">
    <pivotField axis="axisRow" showAll="0">
      <items count="8">
        <item x="0"/>
        <item x="1"/>
        <item x="2"/>
        <item x="3"/>
        <item x="4"/>
        <item x="5"/>
        <item x="6"/>
        <item t="default"/>
      </items>
    </pivotField>
    <pivotField axis="axisPage" multipleItemSelectionAllowed="1" showAll="0">
      <items count="3">
        <item x="0"/>
        <item x="1"/>
        <item t="default"/>
      </items>
    </pivotField>
    <pivotField numFmtId="165" showAll="0"/>
    <pivotField dataField="1" numFmtId="165" showAll="0"/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pageFields count="1">
    <pageField fld="1" hier="-1"/>
  </pageFields>
  <dataFields count="1">
    <dataField name="Suma de ASISTENCIA" fld="3" baseField="0" baseItem="0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8"/>
  <sheetViews>
    <sheetView workbookViewId="0">
      <selection activeCell="I22" sqref="I22"/>
    </sheetView>
  </sheetViews>
  <sheetFormatPr baseColWidth="10" defaultRowHeight="15" x14ac:dyDescent="0.25"/>
  <cols>
    <col min="4" max="4" width="18.7109375" bestFit="1" customWidth="1"/>
    <col min="5" max="5" width="14.140625" bestFit="1" customWidth="1"/>
    <col min="7" max="7" width="17.5703125" customWidth="1"/>
    <col min="8" max="8" width="19.42578125" customWidth="1"/>
    <col min="9" max="9" width="18.140625" customWidth="1"/>
    <col min="10" max="13" width="15.140625" customWidth="1"/>
    <col min="14" max="15" width="15.140625" bestFit="1" customWidth="1"/>
    <col min="16" max="20" width="16.28515625" bestFit="1" customWidth="1"/>
    <col min="21" max="21" width="13" bestFit="1" customWidth="1"/>
  </cols>
  <sheetData>
    <row r="1" spans="2:8" x14ac:dyDescent="0.25">
      <c r="G1" s="4" t="s">
        <v>1</v>
      </c>
      <c r="H1" t="s">
        <v>8</v>
      </c>
    </row>
    <row r="3" spans="2:8" ht="14.45" x14ac:dyDescent="0.35">
      <c r="G3" s="4" t="s">
        <v>5</v>
      </c>
      <c r="H3" t="s">
        <v>6</v>
      </c>
    </row>
    <row r="4" spans="2:8" x14ac:dyDescent="0.25">
      <c r="B4" s="1" t="s">
        <v>0</v>
      </c>
      <c r="C4" s="1" t="s">
        <v>1</v>
      </c>
      <c r="D4" s="1" t="s">
        <v>2</v>
      </c>
      <c r="E4" s="1" t="s">
        <v>3</v>
      </c>
      <c r="G4" s="3">
        <v>2007</v>
      </c>
      <c r="H4" s="8">
        <v>2387135</v>
      </c>
    </row>
    <row r="5" spans="2:8" ht="14.45" x14ac:dyDescent="0.35">
      <c r="B5" s="6">
        <v>2007</v>
      </c>
      <c r="C5" s="6">
        <v>1</v>
      </c>
      <c r="D5" s="5">
        <v>11000710100</v>
      </c>
      <c r="E5" s="5">
        <v>1468730</v>
      </c>
      <c r="G5" s="3">
        <v>2008</v>
      </c>
      <c r="H5" s="8">
        <v>2278429</v>
      </c>
    </row>
    <row r="6" spans="2:8" ht="14.45" x14ac:dyDescent="0.35">
      <c r="B6" s="6">
        <v>2007</v>
      </c>
      <c r="C6" s="6">
        <v>2</v>
      </c>
      <c r="D6" s="5">
        <v>6931117412</v>
      </c>
      <c r="E6" s="5">
        <v>918405</v>
      </c>
      <c r="G6" s="3">
        <v>2009</v>
      </c>
      <c r="H6" s="8">
        <v>1208280</v>
      </c>
    </row>
    <row r="7" spans="2:8" ht="14.45" x14ac:dyDescent="0.35">
      <c r="B7" s="6">
        <v>2008</v>
      </c>
      <c r="C7" s="6">
        <v>1</v>
      </c>
      <c r="D7" s="5">
        <v>13661137819</v>
      </c>
      <c r="E7" s="5">
        <v>1766013</v>
      </c>
      <c r="G7" s="3">
        <v>2010</v>
      </c>
      <c r="H7" s="8">
        <v>1530700</v>
      </c>
    </row>
    <row r="8" spans="2:8" ht="14.45" x14ac:dyDescent="0.35">
      <c r="B8" s="6">
        <v>2008</v>
      </c>
      <c r="C8" s="6">
        <v>2</v>
      </c>
      <c r="D8" s="5">
        <v>3831941927</v>
      </c>
      <c r="E8" s="5">
        <v>512416</v>
      </c>
      <c r="G8" s="3">
        <v>2011</v>
      </c>
      <c r="H8" s="8">
        <v>2993737</v>
      </c>
    </row>
    <row r="9" spans="2:8" ht="14.45" x14ac:dyDescent="0.35">
      <c r="B9" s="6">
        <v>2009</v>
      </c>
      <c r="C9" s="6">
        <v>1</v>
      </c>
      <c r="D9" s="5">
        <v>4794569666</v>
      </c>
      <c r="E9" s="5">
        <v>653733</v>
      </c>
      <c r="G9" s="3">
        <v>2012</v>
      </c>
      <c r="H9" s="8">
        <v>3386091</v>
      </c>
    </row>
    <row r="10" spans="2:8" x14ac:dyDescent="0.25">
      <c r="B10" s="6">
        <v>2009</v>
      </c>
      <c r="C10" s="6">
        <v>2</v>
      </c>
      <c r="D10" s="5">
        <v>3815318071</v>
      </c>
      <c r="E10" s="5">
        <v>554547</v>
      </c>
      <c r="G10" s="3">
        <v>2013</v>
      </c>
      <c r="H10" s="8">
        <v>2171763</v>
      </c>
    </row>
    <row r="11" spans="2:8" x14ac:dyDescent="0.25">
      <c r="B11" s="6">
        <v>2010</v>
      </c>
      <c r="C11" s="6">
        <v>1</v>
      </c>
      <c r="D11" s="5">
        <v>4924887340</v>
      </c>
      <c r="E11" s="5">
        <v>767323</v>
      </c>
      <c r="G11" s="3" t="s">
        <v>4</v>
      </c>
      <c r="H11" s="8">
        <v>15956135</v>
      </c>
    </row>
    <row r="12" spans="2:8" x14ac:dyDescent="0.25">
      <c r="B12" s="6">
        <v>2010</v>
      </c>
      <c r="C12" s="6">
        <v>2</v>
      </c>
      <c r="D12" s="5">
        <v>5099134636</v>
      </c>
      <c r="E12" s="5">
        <v>763377</v>
      </c>
    </row>
    <row r="13" spans="2:8" x14ac:dyDescent="0.25">
      <c r="B13" s="6">
        <v>2011</v>
      </c>
      <c r="C13" s="6">
        <v>1</v>
      </c>
      <c r="D13" s="5">
        <v>14875142480</v>
      </c>
      <c r="E13" s="5">
        <v>2176843</v>
      </c>
    </row>
    <row r="14" spans="2:8" x14ac:dyDescent="0.25">
      <c r="B14" s="6">
        <v>2011</v>
      </c>
      <c r="C14" s="6">
        <v>2</v>
      </c>
      <c r="D14" s="5">
        <v>5546706200</v>
      </c>
      <c r="E14" s="5">
        <v>816894</v>
      </c>
    </row>
    <row r="15" spans="2:8" x14ac:dyDescent="0.25">
      <c r="B15" s="6">
        <v>2012</v>
      </c>
      <c r="C15" s="6">
        <v>1</v>
      </c>
      <c r="D15" s="5">
        <v>11251299450</v>
      </c>
      <c r="E15" s="5">
        <v>1630750</v>
      </c>
    </row>
    <row r="16" spans="2:8" x14ac:dyDescent="0.25">
      <c r="B16" s="6">
        <v>2012</v>
      </c>
      <c r="C16" s="6">
        <v>2</v>
      </c>
      <c r="D16" s="5">
        <v>12576679400</v>
      </c>
      <c r="E16" s="5">
        <v>1755341</v>
      </c>
      <c r="H16" s="8"/>
    </row>
    <row r="17" spans="2:5" x14ac:dyDescent="0.25">
      <c r="B17" s="6">
        <v>2013</v>
      </c>
      <c r="C17" s="6">
        <v>1</v>
      </c>
      <c r="D17" s="5">
        <v>9960268450</v>
      </c>
      <c r="E17" s="5">
        <v>1416691</v>
      </c>
    </row>
    <row r="18" spans="2:5" x14ac:dyDescent="0.25">
      <c r="B18" s="16">
        <v>2013</v>
      </c>
      <c r="C18" s="16">
        <v>2</v>
      </c>
      <c r="D18" s="17">
        <v>5631910750</v>
      </c>
      <c r="E18" s="17">
        <v>755072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E37"/>
  <sheetViews>
    <sheetView tabSelected="1" zoomScale="85" zoomScaleNormal="85" workbookViewId="0">
      <selection activeCell="C24" sqref="C24"/>
    </sheetView>
  </sheetViews>
  <sheetFormatPr baseColWidth="10" defaultRowHeight="15" x14ac:dyDescent="0.25"/>
  <cols>
    <col min="2" max="2" width="16" customWidth="1"/>
    <col min="3" max="3" width="17.85546875" bestFit="1" customWidth="1"/>
    <col min="4" max="4" width="20" bestFit="1" customWidth="1"/>
    <col min="5" max="5" width="15" bestFit="1" customWidth="1"/>
  </cols>
  <sheetData>
    <row r="6" spans="2:5" ht="30" x14ac:dyDescent="0.25">
      <c r="B6" s="7" t="s">
        <v>0</v>
      </c>
      <c r="C6" s="7" t="s">
        <v>3</v>
      </c>
      <c r="D6" s="7" t="s">
        <v>11</v>
      </c>
      <c r="E6" s="18" t="s">
        <v>12</v>
      </c>
    </row>
    <row r="7" spans="2:5" x14ac:dyDescent="0.25">
      <c r="B7" s="9">
        <v>2007</v>
      </c>
      <c r="C7" s="12">
        <v>2387135</v>
      </c>
      <c r="D7" s="14">
        <f>+C7/1000</f>
        <v>2387.1350000000002</v>
      </c>
      <c r="E7" s="19">
        <f>(D13/D12)-1</f>
        <v>-0.35862237606727054</v>
      </c>
    </row>
    <row r="8" spans="2:5" x14ac:dyDescent="0.25">
      <c r="B8" s="9">
        <v>2008</v>
      </c>
      <c r="C8" s="12">
        <v>2278429</v>
      </c>
      <c r="D8" s="14">
        <f t="shared" ref="D8:D13" si="0">+C8/1000</f>
        <v>2278.4290000000001</v>
      </c>
      <c r="E8" s="20"/>
    </row>
    <row r="9" spans="2:5" x14ac:dyDescent="0.25">
      <c r="B9" s="9">
        <v>2009</v>
      </c>
      <c r="C9" s="12">
        <v>1208280</v>
      </c>
      <c r="D9" s="14">
        <f t="shared" si="0"/>
        <v>1208.28</v>
      </c>
      <c r="E9" s="20"/>
    </row>
    <row r="10" spans="2:5" x14ac:dyDescent="0.25">
      <c r="B10" s="9">
        <v>2010</v>
      </c>
      <c r="C10" s="12">
        <v>1530700</v>
      </c>
      <c r="D10" s="14">
        <f t="shared" si="0"/>
        <v>1530.7</v>
      </c>
      <c r="E10" s="20"/>
    </row>
    <row r="11" spans="2:5" x14ac:dyDescent="0.25">
      <c r="B11" s="9">
        <v>2011</v>
      </c>
      <c r="C11" s="12">
        <v>2993737</v>
      </c>
      <c r="D11" s="14">
        <f t="shared" si="0"/>
        <v>2993.7370000000001</v>
      </c>
      <c r="E11" s="20"/>
    </row>
    <row r="12" spans="2:5" x14ac:dyDescent="0.25">
      <c r="B12" s="9">
        <v>2012</v>
      </c>
      <c r="C12" s="12">
        <v>3386091</v>
      </c>
      <c r="D12" s="14">
        <f t="shared" si="0"/>
        <v>3386.0909999999999</v>
      </c>
      <c r="E12" s="20"/>
    </row>
    <row r="13" spans="2:5" x14ac:dyDescent="0.25">
      <c r="B13" s="9">
        <v>2013</v>
      </c>
      <c r="C13" s="15">
        <v>2171763</v>
      </c>
      <c r="D13" s="14">
        <f t="shared" si="0"/>
        <v>2171.7629999999999</v>
      </c>
      <c r="E13" s="21"/>
    </row>
    <row r="16" spans="2:5" x14ac:dyDescent="0.25">
      <c r="C16" s="8"/>
    </row>
    <row r="30" spans="2:4" x14ac:dyDescent="0.25">
      <c r="B30" s="7" t="s">
        <v>7</v>
      </c>
      <c r="C30" s="7" t="s">
        <v>3</v>
      </c>
      <c r="D30" s="7" t="s">
        <v>11</v>
      </c>
    </row>
    <row r="31" spans="2:4" x14ac:dyDescent="0.25">
      <c r="B31" s="10">
        <v>2007</v>
      </c>
      <c r="C31" s="11">
        <v>1468730</v>
      </c>
      <c r="D31" s="15">
        <f>C31/1000</f>
        <v>1468.73</v>
      </c>
    </row>
    <row r="32" spans="2:4" x14ac:dyDescent="0.25">
      <c r="B32" s="10">
        <v>2008</v>
      </c>
      <c r="C32" s="11">
        <v>1766013</v>
      </c>
      <c r="D32" s="15">
        <f t="shared" ref="D32:D37" si="1">C32/1000</f>
        <v>1766.0129999999999</v>
      </c>
    </row>
    <row r="33" spans="2:4" x14ac:dyDescent="0.25">
      <c r="B33" s="10">
        <v>2009</v>
      </c>
      <c r="C33" s="11">
        <v>653733</v>
      </c>
      <c r="D33" s="15">
        <f t="shared" si="1"/>
        <v>653.73299999999995</v>
      </c>
    </row>
    <row r="34" spans="2:4" x14ac:dyDescent="0.25">
      <c r="B34" s="10">
        <v>2010</v>
      </c>
      <c r="C34" s="11">
        <v>767323</v>
      </c>
      <c r="D34" s="15">
        <f t="shared" si="1"/>
        <v>767.32299999999998</v>
      </c>
    </row>
    <row r="35" spans="2:4" x14ac:dyDescent="0.25">
      <c r="B35" s="10">
        <v>2011</v>
      </c>
      <c r="C35" s="11">
        <v>2176843</v>
      </c>
      <c r="D35" s="15">
        <f t="shared" si="1"/>
        <v>2176.8429999999998</v>
      </c>
    </row>
    <row r="36" spans="2:4" x14ac:dyDescent="0.25">
      <c r="B36" s="10">
        <v>2012</v>
      </c>
      <c r="C36" s="11">
        <v>1630750</v>
      </c>
      <c r="D36" s="15">
        <f t="shared" si="1"/>
        <v>1630.75</v>
      </c>
    </row>
    <row r="37" spans="2:4" x14ac:dyDescent="0.25">
      <c r="B37" s="10">
        <v>2013</v>
      </c>
      <c r="C37" s="11">
        <v>1416691</v>
      </c>
      <c r="D37" s="15">
        <f t="shared" si="1"/>
        <v>1416.691</v>
      </c>
    </row>
  </sheetData>
  <mergeCells count="1">
    <mergeCell ref="E7:E1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N27"/>
  <sheetViews>
    <sheetView workbookViewId="0">
      <selection activeCell="F25" sqref="F25"/>
    </sheetView>
  </sheetViews>
  <sheetFormatPr baseColWidth="10" defaultRowHeight="15" x14ac:dyDescent="0.25"/>
  <cols>
    <col min="4" max="4" width="12" bestFit="1" customWidth="1"/>
    <col min="5" max="5" width="12.140625" bestFit="1" customWidth="1"/>
    <col min="6" max="6" width="15.5703125" bestFit="1" customWidth="1"/>
  </cols>
  <sheetData>
    <row r="5" spans="3:14" x14ac:dyDescent="0.25">
      <c r="C5" s="1" t="s">
        <v>0</v>
      </c>
      <c r="D5" s="1" t="s">
        <v>1</v>
      </c>
      <c r="E5" s="1" t="s">
        <v>3</v>
      </c>
      <c r="F5" s="1" t="s">
        <v>10</v>
      </c>
      <c r="H5" s="6">
        <v>2007</v>
      </c>
      <c r="I5" s="6">
        <v>2008</v>
      </c>
      <c r="J5" s="6">
        <v>2009</v>
      </c>
      <c r="K5" s="6">
        <v>2010</v>
      </c>
      <c r="L5" s="6">
        <v>2011</v>
      </c>
      <c r="M5" s="6">
        <v>2012</v>
      </c>
      <c r="N5" s="6">
        <v>2013</v>
      </c>
    </row>
    <row r="6" spans="3:14" x14ac:dyDescent="0.25">
      <c r="C6" s="6">
        <v>2007</v>
      </c>
      <c r="D6" s="6">
        <v>1</v>
      </c>
      <c r="E6" s="5">
        <v>1468730</v>
      </c>
      <c r="F6" s="13">
        <f>E6/D21</f>
        <v>0.6152689311664401</v>
      </c>
      <c r="H6" s="13">
        <v>0.6152689311664401</v>
      </c>
      <c r="I6" s="13">
        <v>0.7751011771707611</v>
      </c>
      <c r="J6" s="13">
        <v>0.54104429436885493</v>
      </c>
      <c r="K6" s="13">
        <v>0.50128895276670804</v>
      </c>
      <c r="L6" s="13">
        <v>0.72713234328867227</v>
      </c>
      <c r="M6" s="13">
        <v>0.48160253224145483</v>
      </c>
      <c r="N6" s="13">
        <v>1</v>
      </c>
    </row>
    <row r="7" spans="3:14" x14ac:dyDescent="0.25">
      <c r="C7" s="6">
        <v>2007</v>
      </c>
      <c r="D7" s="6">
        <v>2</v>
      </c>
      <c r="E7" s="5">
        <v>918405</v>
      </c>
      <c r="F7" s="13">
        <f>E7/D22</f>
        <v>0.40308695157935576</v>
      </c>
      <c r="H7" s="13">
        <v>0.40308695157935576</v>
      </c>
      <c r="I7" s="13">
        <v>0.22489882282923893</v>
      </c>
      <c r="J7" s="13">
        <v>0.45895570563114507</v>
      </c>
      <c r="K7" s="13">
        <v>0.49871104723329196</v>
      </c>
      <c r="L7" s="13">
        <v>0.27286765671132768</v>
      </c>
      <c r="M7" s="13">
        <v>0.51839746775854523</v>
      </c>
      <c r="N7" s="13"/>
    </row>
    <row r="8" spans="3:14" x14ac:dyDescent="0.25">
      <c r="C8" s="6">
        <v>2008</v>
      </c>
      <c r="D8" s="6">
        <v>1</v>
      </c>
      <c r="E8" s="5">
        <v>1766013</v>
      </c>
      <c r="F8" s="13">
        <f>E8/D22</f>
        <v>0.7751011771707611</v>
      </c>
    </row>
    <row r="9" spans="3:14" x14ac:dyDescent="0.25">
      <c r="C9" s="6">
        <v>2008</v>
      </c>
      <c r="D9" s="6">
        <v>2</v>
      </c>
      <c r="E9" s="5">
        <v>512416</v>
      </c>
      <c r="F9" s="13">
        <f>E9/D22</f>
        <v>0.22489882282923893</v>
      </c>
    </row>
    <row r="10" spans="3:14" x14ac:dyDescent="0.25">
      <c r="C10" s="6">
        <v>2009</v>
      </c>
      <c r="D10" s="6">
        <v>1</v>
      </c>
      <c r="E10" s="5">
        <v>653733</v>
      </c>
      <c r="F10" s="13">
        <f>E10/D23</f>
        <v>0.54104429436885493</v>
      </c>
    </row>
    <row r="11" spans="3:14" x14ac:dyDescent="0.25">
      <c r="C11" s="6">
        <v>2009</v>
      </c>
      <c r="D11" s="6">
        <v>2</v>
      </c>
      <c r="E11" s="5">
        <v>554547</v>
      </c>
      <c r="F11" s="13">
        <f>E11/D23</f>
        <v>0.45895570563114507</v>
      </c>
    </row>
    <row r="12" spans="3:14" x14ac:dyDescent="0.25">
      <c r="C12" s="6">
        <v>2010</v>
      </c>
      <c r="D12" s="6">
        <v>1</v>
      </c>
      <c r="E12" s="5">
        <v>767323</v>
      </c>
      <c r="F12" s="13">
        <f>E12/D24</f>
        <v>0.50128895276670804</v>
      </c>
    </row>
    <row r="13" spans="3:14" x14ac:dyDescent="0.25">
      <c r="C13" s="6">
        <v>2010</v>
      </c>
      <c r="D13" s="6">
        <v>2</v>
      </c>
      <c r="E13" s="5">
        <v>763377</v>
      </c>
      <c r="F13" s="13">
        <f>E13/D24</f>
        <v>0.49871104723329196</v>
      </c>
    </row>
    <row r="14" spans="3:14" x14ac:dyDescent="0.25">
      <c r="C14" s="6">
        <v>2011</v>
      </c>
      <c r="D14" s="6">
        <v>1</v>
      </c>
      <c r="E14" s="5">
        <v>2176843</v>
      </c>
      <c r="F14" s="13">
        <f>E14/D25</f>
        <v>0.72713234328867227</v>
      </c>
    </row>
    <row r="15" spans="3:14" x14ac:dyDescent="0.25">
      <c r="C15" s="6">
        <v>2011</v>
      </c>
      <c r="D15" s="6">
        <v>2</v>
      </c>
      <c r="E15" s="5">
        <v>816894</v>
      </c>
      <c r="F15" s="13">
        <f>E15/D25</f>
        <v>0.27286765671132768</v>
      </c>
    </row>
    <row r="16" spans="3:14" x14ac:dyDescent="0.25">
      <c r="C16" s="6">
        <v>2012</v>
      </c>
      <c r="D16" s="6">
        <v>1</v>
      </c>
      <c r="E16" s="5">
        <v>1630750</v>
      </c>
      <c r="F16" s="13">
        <f>E16/D26</f>
        <v>0.48160253224145483</v>
      </c>
    </row>
    <row r="17" spans="3:6" x14ac:dyDescent="0.25">
      <c r="C17" s="6">
        <v>2012</v>
      </c>
      <c r="D17" s="6">
        <v>2</v>
      </c>
      <c r="E17" s="5">
        <v>1755341</v>
      </c>
      <c r="F17" s="13">
        <f>E17/D26</f>
        <v>0.51839746775854523</v>
      </c>
    </row>
    <row r="18" spans="3:6" x14ac:dyDescent="0.25">
      <c r="C18" s="6">
        <v>2013</v>
      </c>
      <c r="D18" s="6">
        <v>1</v>
      </c>
      <c r="E18" s="5">
        <v>1416691</v>
      </c>
      <c r="F18" s="2">
        <f>E18/D27</f>
        <v>1</v>
      </c>
    </row>
    <row r="20" spans="3:6" x14ac:dyDescent="0.25">
      <c r="C20" s="6" t="s">
        <v>0</v>
      </c>
      <c r="D20" s="6" t="s">
        <v>9</v>
      </c>
    </row>
    <row r="21" spans="3:6" x14ac:dyDescent="0.25">
      <c r="C21" s="6">
        <v>2007</v>
      </c>
      <c r="D21" s="12">
        <v>2387135</v>
      </c>
    </row>
    <row r="22" spans="3:6" x14ac:dyDescent="0.25">
      <c r="C22" s="6">
        <v>2008</v>
      </c>
      <c r="D22" s="12">
        <v>2278429</v>
      </c>
    </row>
    <row r="23" spans="3:6" x14ac:dyDescent="0.25">
      <c r="C23" s="6">
        <v>2009</v>
      </c>
      <c r="D23" s="12">
        <v>1208280</v>
      </c>
    </row>
    <row r="24" spans="3:6" x14ac:dyDescent="0.25">
      <c r="C24" s="6">
        <v>2010</v>
      </c>
      <c r="D24" s="12">
        <v>1530700</v>
      </c>
    </row>
    <row r="25" spans="3:6" x14ac:dyDescent="0.25">
      <c r="C25" s="6">
        <v>2011</v>
      </c>
      <c r="D25" s="12">
        <v>2993737</v>
      </c>
    </row>
    <row r="26" spans="3:6" x14ac:dyDescent="0.25">
      <c r="C26" s="6">
        <v>2012</v>
      </c>
      <c r="D26" s="12">
        <v>3386091</v>
      </c>
    </row>
    <row r="27" spans="3:6" x14ac:dyDescent="0.25">
      <c r="C27" s="6">
        <v>2013</v>
      </c>
      <c r="D27" s="12">
        <v>1416691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BASE DE DATOS</vt:lpstr>
      <vt:lpstr>GRAFICAS</vt:lpstr>
      <vt:lpstr>PARTICIPACIÓN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Sergio Murillo</cp:lastModifiedBy>
  <dcterms:created xsi:type="dcterms:W3CDTF">2013-07-22T04:46:05Z</dcterms:created>
  <dcterms:modified xsi:type="dcterms:W3CDTF">2014-01-17T21:16:23Z</dcterms:modified>
</cp:coreProperties>
</file>